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00061387\Desktop\"/>
    </mc:Choice>
  </mc:AlternateContent>
  <xr:revisionPtr revIDLastSave="0" documentId="13_ncr:1_{E8824DC1-7244-4C0B-8BF8-796540FE8705}" xr6:coauthVersionLast="47" xr6:coauthVersionMax="47" xr10:uidLastSave="{00000000-0000-0000-0000-000000000000}"/>
  <bookViews>
    <workbookView xWindow="-108" yWindow="-108" windowWidth="23256" windowHeight="12576" activeTab="1" xr2:uid="{00000000-000D-0000-FFFF-FFFF00000000}"/>
  </bookViews>
  <sheets>
    <sheet name="競争工事" sheetId="1" r:id="rId1"/>
    <sheet name="競争物品役務" sheetId="7" r:id="rId2"/>
    <sheet name="随契工事" sheetId="5" r:id="rId3"/>
    <sheet name="随契物品役務" sheetId="6" r:id="rId4"/>
  </sheets>
  <definedNames>
    <definedName name="_xlnm._FilterDatabase" localSheetId="1" hidden="1">競争物品役務!$A$5:$L$32</definedName>
    <definedName name="_xlnm._FilterDatabase" localSheetId="3" hidden="1">随契物品役務!$A$4:$M$25</definedName>
    <definedName name="_xlnm.Print_Area" localSheetId="1">競争物品役務!$A$1:$L$165</definedName>
    <definedName name="_xlnm.Print_Titles" localSheetId="0">競争工事!$1:$5</definedName>
    <definedName name="_xlnm.Print_Titles" localSheetId="1">競争物品役務!$1:$5</definedName>
    <definedName name="_xlnm.Print_Titles" localSheetId="2">随契工事!$1:$5</definedName>
    <definedName name="_xlnm.Print_Titles" localSheetId="3">随契物品役務!$1:$5</definedName>
  </definedNames>
  <calcPr calcId="191029"/>
</workbook>
</file>

<file path=xl/calcChain.xml><?xml version="1.0" encoding="utf-8"?>
<calcChain xmlns="http://schemas.openxmlformats.org/spreadsheetml/2006/main">
  <c r="G95" i="7" l="1"/>
  <c r="G112" i="7"/>
  <c r="G111" i="7"/>
  <c r="G110" i="7"/>
  <c r="G105" i="7"/>
  <c r="G94" i="7"/>
  <c r="G93" i="7"/>
  <c r="G92" i="7"/>
  <c r="G91" i="7"/>
  <c r="G89" i="7"/>
  <c r="G88" i="7"/>
  <c r="G87" i="7"/>
  <c r="G85" i="7"/>
  <c r="G86" i="7"/>
  <c r="G74" i="7"/>
  <c r="G73" i="7"/>
  <c r="G72" i="7"/>
  <c r="G37" i="7" l="1"/>
  <c r="G36" i="7"/>
  <c r="G35" i="7"/>
  <c r="G32"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佐竹　愛咲美／Satake,Asami</author>
    <author>千葉　彩音／Chiba,Ayane</author>
  </authors>
  <commentList>
    <comment ref="G4" authorId="0" shapeId="0" xr:uid="{00000000-0006-0000-0100-000001000000}">
      <text>
        <r>
          <rPr>
            <sz val="9"/>
            <color indexed="81"/>
            <rFont val="MS P ゴシック"/>
            <family val="3"/>
            <charset val="128"/>
          </rPr>
          <t>税込み
予定価格が100万円を超えるものを記載
1年以上が経過したものは削除</t>
        </r>
      </text>
    </comment>
    <comment ref="C48" authorId="1" shapeId="0" xr:uid="{00000000-0006-0000-0100-000002000000}">
      <text>
        <r>
          <rPr>
            <b/>
            <sz val="9"/>
            <color indexed="81"/>
            <rFont val="MS P ゴシック"/>
            <family val="3"/>
            <charset val="128"/>
          </rPr>
          <t xml:space="preserve">令和4年3月31日
</t>
        </r>
      </text>
    </comment>
    <comment ref="C49" authorId="1" shapeId="0" xr:uid="{00000000-0006-0000-0100-000003000000}">
      <text>
        <r>
          <rPr>
            <b/>
            <sz val="9"/>
            <color indexed="81"/>
            <rFont val="MS P ゴシック"/>
            <family val="3"/>
            <charset val="128"/>
          </rPr>
          <t>令和4年3月31日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千葉　彩音／Chiba,Ayane</author>
  </authors>
  <commentList>
    <comment ref="F13" authorId="0" shapeId="0" xr:uid="{00000000-0006-0000-0300-000001000000}">
      <text>
        <r>
          <rPr>
            <b/>
            <sz val="9"/>
            <color indexed="81"/>
            <rFont val="MS P ゴシック"/>
            <family val="3"/>
            <charset val="128"/>
          </rPr>
          <t>昨年の水道料金の合計</t>
        </r>
      </text>
    </comment>
  </commentList>
</comments>
</file>

<file path=xl/sharedStrings.xml><?xml version="1.0" encoding="utf-8"?>
<sst xmlns="http://schemas.openxmlformats.org/spreadsheetml/2006/main" count="549" uniqueCount="146">
  <si>
    <t>契約を締結した日</t>
    <rPh sb="0" eb="2">
      <t>ケイヤク</t>
    </rPh>
    <rPh sb="3" eb="5">
      <t>テイケツ</t>
    </rPh>
    <rPh sb="7" eb="8">
      <t>ヒ</t>
    </rPh>
    <phoneticPr fontId="1"/>
  </si>
  <si>
    <t>落札率
（％）</t>
    <rPh sb="0" eb="2">
      <t>ラクサツ</t>
    </rPh>
    <rPh sb="2" eb="3">
      <t>リツ</t>
    </rPh>
    <phoneticPr fontId="1"/>
  </si>
  <si>
    <t>再就職の
役員の数
(人）</t>
    <rPh sb="0" eb="3">
      <t>サイシュウショク</t>
    </rPh>
    <rPh sb="5" eb="7">
      <t>ヤクイン</t>
    </rPh>
    <rPh sb="8" eb="9">
      <t>カズ</t>
    </rPh>
    <rPh sb="11" eb="12">
      <t>ニン</t>
    </rPh>
    <phoneticPr fontId="1"/>
  </si>
  <si>
    <t>備　考</t>
    <rPh sb="0" eb="1">
      <t>ビン</t>
    </rPh>
    <rPh sb="2" eb="3">
      <t>コウ</t>
    </rPh>
    <phoneticPr fontId="1"/>
  </si>
  <si>
    <t>(別紙１）</t>
    <rPh sb="1" eb="3">
      <t>ベッシ</t>
    </rPh>
    <phoneticPr fontId="1"/>
  </si>
  <si>
    <t>契約事務取扱細則第２６条の２に基づく競争入札に係る情報の公表（工事）</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コウジ</t>
    </rPh>
    <phoneticPr fontId="1"/>
  </si>
  <si>
    <t>(別紙２）</t>
    <rPh sb="1" eb="3">
      <t>ベッシ</t>
    </rPh>
    <phoneticPr fontId="1"/>
  </si>
  <si>
    <t>契約事務取扱細則第２６条の２に基づく競争入札に係る情報の公表（物品役務等）</t>
    <rPh sb="0" eb="2">
      <t>ケイヤク</t>
    </rPh>
    <rPh sb="2" eb="4">
      <t>ジム</t>
    </rPh>
    <rPh sb="4" eb="6">
      <t>トリアツカイ</t>
    </rPh>
    <rPh sb="6" eb="8">
      <t>サイソク</t>
    </rPh>
    <rPh sb="8" eb="9">
      <t>ダイ</t>
    </rPh>
    <rPh sb="11" eb="12">
      <t>ジョウ</t>
    </rPh>
    <rPh sb="15" eb="16">
      <t>モト</t>
    </rPh>
    <rPh sb="18" eb="20">
      <t>キョウソウ</t>
    </rPh>
    <rPh sb="20" eb="22">
      <t>ニュウサツ</t>
    </rPh>
    <rPh sb="23" eb="24">
      <t>カカ</t>
    </rPh>
    <rPh sb="25" eb="27">
      <t>ジョウホウ</t>
    </rPh>
    <rPh sb="28" eb="30">
      <t>コウヒョウ</t>
    </rPh>
    <rPh sb="31" eb="33">
      <t>ブッピン</t>
    </rPh>
    <rPh sb="33" eb="35">
      <t>エキム</t>
    </rPh>
    <rPh sb="35" eb="36">
      <t>トウ</t>
    </rPh>
    <phoneticPr fontId="1"/>
  </si>
  <si>
    <t>-</t>
    <phoneticPr fontId="1"/>
  </si>
  <si>
    <t>紙おむつ等</t>
    <rPh sb="0" eb="1">
      <t>カミ</t>
    </rPh>
    <rPh sb="4" eb="5">
      <t>トウ</t>
    </rPh>
    <phoneticPr fontId="1"/>
  </si>
  <si>
    <t>一般競争</t>
  </si>
  <si>
    <t>人工呼吸器賃貸借</t>
    <rPh sb="0" eb="2">
      <t>ジンコウ</t>
    </rPh>
    <rPh sb="2" eb="5">
      <t>コキュウキ</t>
    </rPh>
    <rPh sb="5" eb="8">
      <t>チンタイシャク</t>
    </rPh>
    <phoneticPr fontId="1"/>
  </si>
  <si>
    <t>公益法人の場合</t>
    <rPh sb="0" eb="2">
      <t>コウエキ</t>
    </rPh>
    <rPh sb="2" eb="4">
      <t>ホウジン</t>
    </rPh>
    <rPh sb="5" eb="7">
      <t>バアイ</t>
    </rPh>
    <phoneticPr fontId="1"/>
  </si>
  <si>
    <t>公益法人の区分</t>
    <rPh sb="0" eb="2">
      <t>コウエキ</t>
    </rPh>
    <rPh sb="2" eb="4">
      <t>ホウジン</t>
    </rPh>
    <rPh sb="5" eb="7">
      <t>クブン</t>
    </rPh>
    <phoneticPr fontId="1"/>
  </si>
  <si>
    <t>国所管、都道府県所管の別</t>
    <rPh sb="0" eb="1">
      <t>クニ</t>
    </rPh>
    <rPh sb="1" eb="3">
      <t>ショカン</t>
    </rPh>
    <rPh sb="4" eb="8">
      <t>トドウフケン</t>
    </rPh>
    <rPh sb="8" eb="10">
      <t>ショカン</t>
    </rPh>
    <rPh sb="11" eb="12">
      <t>ベツ</t>
    </rPh>
    <phoneticPr fontId="1"/>
  </si>
  <si>
    <t>応札・応募者数</t>
    <rPh sb="0" eb="2">
      <t>オウサツ</t>
    </rPh>
    <rPh sb="3" eb="5">
      <t>オウボ</t>
    </rPh>
    <rPh sb="5" eb="6">
      <t>シャ</t>
    </rPh>
    <rPh sb="6" eb="7">
      <t>カズ</t>
    </rPh>
    <phoneticPr fontId="1"/>
  </si>
  <si>
    <t>契約事務取扱細則第２６条の２に基づく随意契約に係る情報の公表（工事）</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コウジ</t>
    </rPh>
    <phoneticPr fontId="1"/>
  </si>
  <si>
    <t>(別紙３）</t>
    <rPh sb="1" eb="3">
      <t>ベッシ</t>
    </rPh>
    <phoneticPr fontId="1"/>
  </si>
  <si>
    <t>契約事務取扱細則第２６条の２に基づく随意契約に係る情報の公表（物品役務等）</t>
    <rPh sb="0" eb="2">
      <t>ケイヤク</t>
    </rPh>
    <rPh sb="2" eb="4">
      <t>ジム</t>
    </rPh>
    <rPh sb="4" eb="6">
      <t>トリアツカイ</t>
    </rPh>
    <rPh sb="6" eb="8">
      <t>サイソク</t>
    </rPh>
    <rPh sb="8" eb="9">
      <t>ダイ</t>
    </rPh>
    <rPh sb="11" eb="12">
      <t>ジョウ</t>
    </rPh>
    <rPh sb="15" eb="16">
      <t>モト</t>
    </rPh>
    <rPh sb="18" eb="20">
      <t>ズイイ</t>
    </rPh>
    <rPh sb="20" eb="22">
      <t>ケイヤク</t>
    </rPh>
    <rPh sb="23" eb="24">
      <t>カカ</t>
    </rPh>
    <rPh sb="25" eb="27">
      <t>ジョウホウ</t>
    </rPh>
    <rPh sb="28" eb="30">
      <t>コウヒョウ</t>
    </rPh>
    <rPh sb="31" eb="33">
      <t>ブッピン</t>
    </rPh>
    <rPh sb="33" eb="35">
      <t>エキム</t>
    </rPh>
    <rPh sb="35" eb="36">
      <t>トウ</t>
    </rPh>
    <phoneticPr fontId="1"/>
  </si>
  <si>
    <t>(別紙4）</t>
    <rPh sb="1" eb="3">
      <t>ベッシ</t>
    </rPh>
    <phoneticPr fontId="1"/>
  </si>
  <si>
    <t>在宅療法用機器賃貸借</t>
    <rPh sb="0" eb="2">
      <t>ザイタク</t>
    </rPh>
    <rPh sb="2" eb="4">
      <t>リョウホウ</t>
    </rPh>
    <rPh sb="4" eb="5">
      <t>ヨウ</t>
    </rPh>
    <rPh sb="5" eb="7">
      <t>キキ</t>
    </rPh>
    <rPh sb="7" eb="10">
      <t>チンタイシャク</t>
    </rPh>
    <phoneticPr fontId="1"/>
  </si>
  <si>
    <t>共立医科器械株式会社
岩手県盛岡市愛宕町15番9号</t>
    <rPh sb="0" eb="2">
      <t>キョウリツ</t>
    </rPh>
    <rPh sb="2" eb="4">
      <t>イカ</t>
    </rPh>
    <rPh sb="4" eb="6">
      <t>キカイ</t>
    </rPh>
    <rPh sb="6" eb="10">
      <t>カブシキガイシャ</t>
    </rPh>
    <rPh sb="11" eb="14">
      <t>イワテケン</t>
    </rPh>
    <rPh sb="14" eb="17">
      <t>モリオカシ</t>
    </rPh>
    <rPh sb="17" eb="20">
      <t>アタゴチョウ</t>
    </rPh>
    <rPh sb="22" eb="23">
      <t>バン</t>
    </rPh>
    <rPh sb="24" eb="25">
      <t>ゴウ</t>
    </rPh>
    <phoneticPr fontId="0"/>
  </si>
  <si>
    <t>ﾜﾀｷｭｰｾｲﾓｱ株式会社盛岡営業所
岩手県盛岡市中太田泉田66-11</t>
    <rPh sb="9" eb="11">
      <t>カブシキ</t>
    </rPh>
    <rPh sb="11" eb="13">
      <t>カイシャ</t>
    </rPh>
    <rPh sb="13" eb="15">
      <t>モリオカ</t>
    </rPh>
    <rPh sb="15" eb="18">
      <t>エイギョウショ</t>
    </rPh>
    <rPh sb="19" eb="22">
      <t>イワテケン</t>
    </rPh>
    <rPh sb="22" eb="25">
      <t>モリオカシ</t>
    </rPh>
    <rPh sb="25" eb="26">
      <t>ナカ</t>
    </rPh>
    <rPh sb="26" eb="28">
      <t>オオタ</t>
    </rPh>
    <rPh sb="28" eb="29">
      <t>イズミ</t>
    </rPh>
    <rPh sb="29" eb="30">
      <t>タ</t>
    </rPh>
    <phoneticPr fontId="1"/>
  </si>
  <si>
    <t>岩手病院　院長　千田圭二
岩手県一関市山目字泥田山下４８</t>
    <rPh sb="0" eb="2">
      <t>イワテ</t>
    </rPh>
    <rPh sb="2" eb="4">
      <t>ビョウイン</t>
    </rPh>
    <rPh sb="5" eb="7">
      <t>インチョウ</t>
    </rPh>
    <rPh sb="8" eb="10">
      <t>チダ</t>
    </rPh>
    <rPh sb="10" eb="12">
      <t>ケイジ</t>
    </rPh>
    <rPh sb="13" eb="16">
      <t>イワテケン</t>
    </rPh>
    <rPh sb="16" eb="19">
      <t>イチノセキシ</t>
    </rPh>
    <rPh sb="19" eb="21">
      <t>ヤマノメ</t>
    </rPh>
    <rPh sb="21" eb="22">
      <t>アザ</t>
    </rPh>
    <rPh sb="22" eb="26">
      <t>ドロタヤマシタ</t>
    </rPh>
    <phoneticPr fontId="1"/>
  </si>
  <si>
    <t>有限会社大七
岩手県一関市滝沢字鶴ヶ沢7番地61</t>
    <rPh sb="0" eb="2">
      <t>ユウゲン</t>
    </rPh>
    <rPh sb="2" eb="4">
      <t>カイシャ</t>
    </rPh>
    <rPh sb="4" eb="5">
      <t>ダイ</t>
    </rPh>
    <rPh sb="5" eb="6">
      <t>ナナ</t>
    </rPh>
    <rPh sb="7" eb="10">
      <t>イワテケン</t>
    </rPh>
    <rPh sb="10" eb="13">
      <t>イチノセキシ</t>
    </rPh>
    <rPh sb="13" eb="15">
      <t>タキザワ</t>
    </rPh>
    <rPh sb="15" eb="16">
      <t>アザ</t>
    </rPh>
    <rPh sb="16" eb="17">
      <t>ツル</t>
    </rPh>
    <rPh sb="18" eb="19">
      <t>サワ</t>
    </rPh>
    <rPh sb="20" eb="22">
      <t>バンチ</t>
    </rPh>
    <phoneticPr fontId="1"/>
  </si>
  <si>
    <t>上下水道料金</t>
    <rPh sb="0" eb="4">
      <t>ジョウゲスイドウ</t>
    </rPh>
    <rPh sb="4" eb="6">
      <t>リョウキン</t>
    </rPh>
    <phoneticPr fontId="1"/>
  </si>
  <si>
    <t>一関市長
岩手県一関市竹山町７－２　　　　　　　　　　　　　</t>
    <rPh sb="5" eb="8">
      <t>イワテケン</t>
    </rPh>
    <rPh sb="8" eb="11">
      <t>イチノセキシ</t>
    </rPh>
    <rPh sb="11" eb="14">
      <t>タケヤマチョウ</t>
    </rPh>
    <phoneticPr fontId="3"/>
  </si>
  <si>
    <t>地域独占により契約の相手方が特定されているため（会計規程第52条第4項）</t>
    <rPh sb="24" eb="26">
      <t>カイケイ</t>
    </rPh>
    <rPh sb="26" eb="28">
      <t>キテイ</t>
    </rPh>
    <rPh sb="28" eb="29">
      <t>ダイ</t>
    </rPh>
    <rPh sb="31" eb="32">
      <t>ジョウ</t>
    </rPh>
    <rPh sb="32" eb="33">
      <t>ダイ</t>
    </rPh>
    <rPh sb="34" eb="35">
      <t>コウ</t>
    </rPh>
    <phoneticPr fontId="1"/>
  </si>
  <si>
    <t>該当なし</t>
    <rPh sb="0" eb="2">
      <t>ガイトウ</t>
    </rPh>
    <phoneticPr fontId="1"/>
  </si>
  <si>
    <t>キョウワプロテック株式会社
福島県福島市五月町3-20</t>
    <rPh sb="9" eb="13">
      <t>カブシキガイシャ</t>
    </rPh>
    <phoneticPr fontId="1"/>
  </si>
  <si>
    <t>東北化学薬品株式会社盛岡営業所
岩手県盛岡市みたけ六丁目15-5</t>
    <rPh sb="0" eb="2">
      <t>トウホク</t>
    </rPh>
    <rPh sb="2" eb="4">
      <t>カガク</t>
    </rPh>
    <rPh sb="4" eb="6">
      <t>ヤクヒン</t>
    </rPh>
    <rPh sb="6" eb="8">
      <t>カブシキ</t>
    </rPh>
    <rPh sb="8" eb="10">
      <t>カイシャ</t>
    </rPh>
    <rPh sb="10" eb="12">
      <t>モリオカ</t>
    </rPh>
    <rPh sb="12" eb="15">
      <t>エイギョウショ</t>
    </rPh>
    <rPh sb="16" eb="19">
      <t>イワテケン</t>
    </rPh>
    <rPh sb="19" eb="22">
      <t>モリオカシ</t>
    </rPh>
    <rPh sb="25" eb="26">
      <t>ロク</t>
    </rPh>
    <rPh sb="26" eb="28">
      <t>チョウメ</t>
    </rPh>
    <phoneticPr fontId="0"/>
  </si>
  <si>
    <t>看護衣等（診察衣・看護衣・ケアガウン）</t>
    <rPh sb="0" eb="2">
      <t>カンゴ</t>
    </rPh>
    <rPh sb="2" eb="3">
      <t>イ</t>
    </rPh>
    <rPh sb="3" eb="4">
      <t>トウ</t>
    </rPh>
    <rPh sb="5" eb="7">
      <t>シンサツ</t>
    </rPh>
    <rPh sb="7" eb="8">
      <t>イ</t>
    </rPh>
    <rPh sb="9" eb="11">
      <t>カンゴ</t>
    </rPh>
    <rPh sb="11" eb="12">
      <t>イ</t>
    </rPh>
    <phoneticPr fontId="1"/>
  </si>
  <si>
    <t>産業廃棄物収集運搬・処分委託</t>
    <rPh sb="0" eb="2">
      <t>サンギョウ</t>
    </rPh>
    <rPh sb="2" eb="5">
      <t>ハイキブツ</t>
    </rPh>
    <rPh sb="5" eb="7">
      <t>シュウシュウ</t>
    </rPh>
    <rPh sb="7" eb="9">
      <t>ウンパン</t>
    </rPh>
    <rPh sb="10" eb="12">
      <t>ショブン</t>
    </rPh>
    <rPh sb="12" eb="14">
      <t>イタク</t>
    </rPh>
    <phoneticPr fontId="0"/>
  </si>
  <si>
    <t>一般廃棄物収集運搬委託</t>
    <rPh sb="0" eb="2">
      <t>イッパン</t>
    </rPh>
    <rPh sb="2" eb="5">
      <t>ハイキブツ</t>
    </rPh>
    <rPh sb="5" eb="7">
      <t>シュウシュウ</t>
    </rPh>
    <rPh sb="7" eb="9">
      <t>ウンパン</t>
    </rPh>
    <rPh sb="9" eb="11">
      <t>イタク</t>
    </rPh>
    <phoneticPr fontId="0"/>
  </si>
  <si>
    <t>医療用消耗品</t>
    <rPh sb="0" eb="3">
      <t>イリョウヨウ</t>
    </rPh>
    <rPh sb="3" eb="6">
      <t>ショウモウヒン</t>
    </rPh>
    <phoneticPr fontId="1"/>
  </si>
  <si>
    <t>濃厚流動食</t>
    <rPh sb="0" eb="2">
      <t>ノウコウ</t>
    </rPh>
    <rPh sb="2" eb="5">
      <t>リュウドウショク</t>
    </rPh>
    <phoneticPr fontId="1"/>
  </si>
  <si>
    <t>ロボットスーツ賃貸借</t>
    <rPh sb="7" eb="10">
      <t>チンタイシャク</t>
    </rPh>
    <phoneticPr fontId="1"/>
  </si>
  <si>
    <t>サイバーダイン株式会社
茨城県つくば市学園南二丁目2番地1</t>
    <rPh sb="7" eb="11">
      <t>カブシキガイシャ</t>
    </rPh>
    <rPh sb="12" eb="15">
      <t>イバラキケン</t>
    </rPh>
    <rPh sb="18" eb="19">
      <t>シ</t>
    </rPh>
    <rPh sb="19" eb="21">
      <t>ガクエン</t>
    </rPh>
    <rPh sb="21" eb="22">
      <t>ミナミ</t>
    </rPh>
    <rPh sb="22" eb="25">
      <t>ニチョウメ</t>
    </rPh>
    <rPh sb="26" eb="28">
      <t>バンチ</t>
    </rPh>
    <phoneticPr fontId="0"/>
  </si>
  <si>
    <t>検査試薬・検査消耗品</t>
    <rPh sb="0" eb="2">
      <t>ケンサ</t>
    </rPh>
    <rPh sb="2" eb="4">
      <t>シヤク</t>
    </rPh>
    <rPh sb="5" eb="7">
      <t>ケンサ</t>
    </rPh>
    <rPh sb="7" eb="10">
      <t>ショウモウヒン</t>
    </rPh>
    <phoneticPr fontId="1"/>
  </si>
  <si>
    <t>ニッコーファインメック株式会社
岩手県一関市千厩町奥玉字天ヶ森75-6</t>
    <rPh sb="11" eb="13">
      <t>カブシキ</t>
    </rPh>
    <rPh sb="13" eb="15">
      <t>カイシャ</t>
    </rPh>
    <rPh sb="16" eb="19">
      <t>イワテケン</t>
    </rPh>
    <rPh sb="19" eb="22">
      <t>イチノセキシ</t>
    </rPh>
    <rPh sb="22" eb="24">
      <t>センマヤ</t>
    </rPh>
    <rPh sb="25" eb="27">
      <t>オクタマ</t>
    </rPh>
    <rPh sb="27" eb="28">
      <t>アザ</t>
    </rPh>
    <rPh sb="28" eb="31">
      <t>アマガモリ</t>
    </rPh>
    <phoneticPr fontId="0"/>
  </si>
  <si>
    <t>株式会社ケア・テック
岩手県盛岡市湯沢16地割15番地8</t>
    <rPh sb="0" eb="4">
      <t>カブシキガイシャ</t>
    </rPh>
    <rPh sb="11" eb="14">
      <t>イワテケン</t>
    </rPh>
    <rPh sb="14" eb="17">
      <t>モリオカシ</t>
    </rPh>
    <rPh sb="17" eb="19">
      <t>ユザワ</t>
    </rPh>
    <rPh sb="21" eb="22">
      <t>チ</t>
    </rPh>
    <rPh sb="22" eb="23">
      <t>ワリ</t>
    </rPh>
    <rPh sb="25" eb="27">
      <t>バンチ</t>
    </rPh>
    <phoneticPr fontId="1"/>
  </si>
  <si>
    <t>ﾌｸﾀﾞ電子北東北販売株式会社盛岡営業所
岩手県盛岡市下太田下川原12-1</t>
    <rPh sb="4" eb="6">
      <t>デンシ</t>
    </rPh>
    <rPh sb="6" eb="7">
      <t>キタ</t>
    </rPh>
    <rPh sb="7" eb="9">
      <t>トウホク</t>
    </rPh>
    <rPh sb="9" eb="11">
      <t>ハンバイ</t>
    </rPh>
    <rPh sb="15" eb="17">
      <t>モリオカ</t>
    </rPh>
    <rPh sb="17" eb="20">
      <t>エイギョウショ</t>
    </rPh>
    <rPh sb="21" eb="24">
      <t>イワテケン</t>
    </rPh>
    <rPh sb="24" eb="27">
      <t>モリオカシ</t>
    </rPh>
    <rPh sb="27" eb="30">
      <t>シモオオタ</t>
    </rPh>
    <rPh sb="30" eb="33">
      <t>シモカワラ</t>
    </rPh>
    <phoneticPr fontId="0"/>
  </si>
  <si>
    <t>北良株式会社
岩手県北上市和賀町後藤二地割106番地160号</t>
    <rPh sb="0" eb="2">
      <t>ホクリョウ</t>
    </rPh>
    <rPh sb="2" eb="6">
      <t>カブシキガイシャ</t>
    </rPh>
    <rPh sb="7" eb="10">
      <t>イワテケン</t>
    </rPh>
    <rPh sb="10" eb="13">
      <t>キタカミシ</t>
    </rPh>
    <rPh sb="13" eb="15">
      <t>ワガ</t>
    </rPh>
    <rPh sb="15" eb="16">
      <t>マチ</t>
    </rPh>
    <rPh sb="16" eb="18">
      <t>ゴトウ</t>
    </rPh>
    <rPh sb="18" eb="19">
      <t>ニ</t>
    </rPh>
    <rPh sb="19" eb="20">
      <t>チ</t>
    </rPh>
    <rPh sb="20" eb="21">
      <t>ワリ</t>
    </rPh>
    <rPh sb="24" eb="26">
      <t>バンチ</t>
    </rPh>
    <rPh sb="29" eb="30">
      <t>ゴウ</t>
    </rPh>
    <phoneticPr fontId="1"/>
  </si>
  <si>
    <t>株式会社南部医理科
岩手県紫波郡矢巾町高田第10地割78－1</t>
    <rPh sb="0" eb="2">
      <t>カブシキ</t>
    </rPh>
    <rPh sb="2" eb="4">
      <t>カイシャ</t>
    </rPh>
    <rPh sb="4" eb="6">
      <t>ナンブ</t>
    </rPh>
    <rPh sb="6" eb="9">
      <t>イリカ</t>
    </rPh>
    <rPh sb="10" eb="13">
      <t>イワテケン</t>
    </rPh>
    <rPh sb="13" eb="16">
      <t>シワグン</t>
    </rPh>
    <rPh sb="16" eb="18">
      <t>ヤハバ</t>
    </rPh>
    <rPh sb="18" eb="19">
      <t>マチ</t>
    </rPh>
    <rPh sb="19" eb="21">
      <t>タカダ</t>
    </rPh>
    <rPh sb="21" eb="22">
      <t>ダイ</t>
    </rPh>
    <rPh sb="24" eb="25">
      <t>チ</t>
    </rPh>
    <rPh sb="25" eb="26">
      <t>ワリ</t>
    </rPh>
    <phoneticPr fontId="0"/>
  </si>
  <si>
    <t>株式会社ビー・エム・エル水沢営業所
岩手県奥州市水沢区佐倉河字後樋15-1</t>
    <rPh sb="0" eb="4">
      <t>カブシキガイシャ</t>
    </rPh>
    <rPh sb="12" eb="14">
      <t>ミズサワ</t>
    </rPh>
    <rPh sb="14" eb="17">
      <t>エイギョウショ</t>
    </rPh>
    <rPh sb="18" eb="21">
      <t>イワテケン</t>
    </rPh>
    <rPh sb="21" eb="24">
      <t>オウシュウシ</t>
    </rPh>
    <rPh sb="24" eb="27">
      <t>ミズサワク</t>
    </rPh>
    <rPh sb="27" eb="29">
      <t>サクラ</t>
    </rPh>
    <rPh sb="29" eb="30">
      <t>カワ</t>
    </rPh>
    <rPh sb="30" eb="31">
      <t>アザ</t>
    </rPh>
    <rPh sb="31" eb="32">
      <t>ウシロ</t>
    </rPh>
    <rPh sb="32" eb="33">
      <t>トイ</t>
    </rPh>
    <phoneticPr fontId="1"/>
  </si>
  <si>
    <t>以下余白</t>
    <rPh sb="0" eb="2">
      <t>イカ</t>
    </rPh>
    <rPh sb="2" eb="4">
      <t>ヨハク</t>
    </rPh>
    <phoneticPr fontId="1"/>
  </si>
  <si>
    <t>ＣＴ保守</t>
    <rPh sb="0" eb="4">
      <t>cテョシュ</t>
    </rPh>
    <phoneticPr fontId="1"/>
  </si>
  <si>
    <t>一般競争</t>
    <rPh sb="0" eb="2">
      <t>イッパン</t>
    </rPh>
    <rPh sb="2" eb="4">
      <t>キョウソウ</t>
    </rPh>
    <phoneticPr fontId="1"/>
  </si>
  <si>
    <t>岩手県盛岡市上田四丁目14番地26号
コニカミノルタヘルスケア株式会社盛岡営業所</t>
    <rPh sb="0" eb="3">
      <t>イワテケン</t>
    </rPh>
    <rPh sb="3" eb="6">
      <t>モリオカシ</t>
    </rPh>
    <rPh sb="6" eb="8">
      <t>ウエダ</t>
    </rPh>
    <rPh sb="8" eb="11">
      <t>ヨンチョウメ</t>
    </rPh>
    <rPh sb="13" eb="15">
      <t>バンチ</t>
    </rPh>
    <rPh sb="17" eb="18">
      <t>ゴウ</t>
    </rPh>
    <rPh sb="31" eb="35">
      <t>カブシキガイシャ</t>
    </rPh>
    <rPh sb="35" eb="37">
      <t>モリオカ</t>
    </rPh>
    <rPh sb="37" eb="40">
      <t>エイギョウショ</t>
    </rPh>
    <phoneticPr fontId="1"/>
  </si>
  <si>
    <t>物品等若しくは役務の名称及び数量</t>
    <rPh sb="0" eb="2">
      <t>ブッピン</t>
    </rPh>
    <rPh sb="2" eb="3">
      <t>トウ</t>
    </rPh>
    <rPh sb="3" eb="4">
      <t>モ</t>
    </rPh>
    <rPh sb="7" eb="9">
      <t>エキム</t>
    </rPh>
    <rPh sb="10" eb="12">
      <t>メイショウ</t>
    </rPh>
    <rPh sb="12" eb="13">
      <t>オヨ</t>
    </rPh>
    <rPh sb="14" eb="16">
      <t>スウリョウ</t>
    </rPh>
    <phoneticPr fontId="1"/>
  </si>
  <si>
    <t>一般競争入札又は指名競争入札
及び公募型企画競争の別</t>
    <rPh sb="0" eb="2">
      <t>イッパン</t>
    </rPh>
    <rPh sb="2" eb="4">
      <t>キョウソウ</t>
    </rPh>
    <rPh sb="4" eb="6">
      <t>ニュウサツ</t>
    </rPh>
    <rPh sb="6" eb="7">
      <t>マタ</t>
    </rPh>
    <rPh sb="8" eb="10">
      <t>シメイ</t>
    </rPh>
    <rPh sb="10" eb="12">
      <t>キョウソウ</t>
    </rPh>
    <rPh sb="12" eb="14">
      <t>ニュウサツ</t>
    </rPh>
    <rPh sb="15" eb="16">
      <t>オヨ</t>
    </rPh>
    <rPh sb="17" eb="20">
      <t>コウボガタ</t>
    </rPh>
    <rPh sb="20" eb="22">
      <t>キカク</t>
    </rPh>
    <rPh sb="22" eb="24">
      <t>キョウソウ</t>
    </rPh>
    <rPh sb="25" eb="26">
      <t>ベツ</t>
    </rPh>
    <phoneticPr fontId="1"/>
  </si>
  <si>
    <t>予定価格（円）</t>
    <rPh sb="0" eb="2">
      <t>ヨテイ</t>
    </rPh>
    <rPh sb="2" eb="4">
      <t>カカク</t>
    </rPh>
    <rPh sb="5" eb="6">
      <t>エン</t>
    </rPh>
    <phoneticPr fontId="1"/>
  </si>
  <si>
    <t>契約金額（円）</t>
    <rPh sb="0" eb="3">
      <t>ケイヤクキン</t>
    </rPh>
    <rPh sb="3" eb="4">
      <t>ガク</t>
    </rPh>
    <rPh sb="5" eb="6">
      <t>エン</t>
    </rPh>
    <phoneticPr fontId="1"/>
  </si>
  <si>
    <t xml:space="preserve">組み込みソフトウェア等製造者の独自性が認められる医療機器であり、他の業者に保守・修理を行わせると作動品質面で医療安全上のリスクが見込まれるため（会計規程第52条第4項）
</t>
    <rPh sb="0" eb="1">
      <t>ク</t>
    </rPh>
    <rPh sb="2" eb="3">
      <t>コ</t>
    </rPh>
    <rPh sb="10" eb="11">
      <t>トウ</t>
    </rPh>
    <rPh sb="11" eb="14">
      <t>セイゾウシャ</t>
    </rPh>
    <rPh sb="15" eb="17">
      <t>ドクジ</t>
    </rPh>
    <rPh sb="17" eb="18">
      <t>セイ</t>
    </rPh>
    <rPh sb="19" eb="20">
      <t>ミト</t>
    </rPh>
    <rPh sb="24" eb="26">
      <t>イリョウ</t>
    </rPh>
    <rPh sb="26" eb="28">
      <t>キキ</t>
    </rPh>
    <rPh sb="32" eb="33">
      <t>タ</t>
    </rPh>
    <rPh sb="34" eb="36">
      <t>ギョウシャ</t>
    </rPh>
    <rPh sb="37" eb="39">
      <t>ホシュ</t>
    </rPh>
    <rPh sb="40" eb="42">
      <t>シュウリ</t>
    </rPh>
    <rPh sb="43" eb="44">
      <t>オコナ</t>
    </rPh>
    <rPh sb="48" eb="50">
      <t>サドウ</t>
    </rPh>
    <rPh sb="50" eb="53">
      <t>ヒンシツメン</t>
    </rPh>
    <rPh sb="54" eb="56">
      <t>イリョウ</t>
    </rPh>
    <rPh sb="56" eb="59">
      <t>アンゼンジョウ</t>
    </rPh>
    <rPh sb="64" eb="66">
      <t>ミコ</t>
    </rPh>
    <phoneticPr fontId="1"/>
  </si>
  <si>
    <t>安全確保のため、患者のおける操作習熟性の観点から従来使用している機種の継続使用が必要なため（会計規程第52条第4項）</t>
    <rPh sb="0" eb="2">
      <t>アンゼン</t>
    </rPh>
    <rPh sb="2" eb="4">
      <t>カクホ</t>
    </rPh>
    <rPh sb="8" eb="10">
      <t>カンジャ</t>
    </rPh>
    <rPh sb="14" eb="16">
      <t>ソウサ</t>
    </rPh>
    <rPh sb="16" eb="19">
      <t>シュウジュクセイ</t>
    </rPh>
    <rPh sb="20" eb="22">
      <t>カンテン</t>
    </rPh>
    <rPh sb="24" eb="26">
      <t>ジュウライ</t>
    </rPh>
    <rPh sb="26" eb="28">
      <t>シヨウ</t>
    </rPh>
    <rPh sb="32" eb="34">
      <t>キシュ</t>
    </rPh>
    <rPh sb="35" eb="37">
      <t>ケイゾク</t>
    </rPh>
    <rPh sb="37" eb="39">
      <t>シヨウ</t>
    </rPh>
    <rPh sb="40" eb="42">
      <t>ヒツヨウ</t>
    </rPh>
    <phoneticPr fontId="1"/>
  </si>
  <si>
    <t>備考</t>
    <rPh sb="0" eb="1">
      <t>ビン</t>
    </rPh>
    <rPh sb="1" eb="2">
      <t>コウ</t>
    </rPh>
    <phoneticPr fontId="1"/>
  </si>
  <si>
    <t>工事の名称、場所期間、及び種別</t>
    <rPh sb="0" eb="2">
      <t>コウジ</t>
    </rPh>
    <rPh sb="3" eb="5">
      <t>メイショウ</t>
    </rPh>
    <rPh sb="6" eb="8">
      <t>バショ</t>
    </rPh>
    <rPh sb="8" eb="10">
      <t>キカン</t>
    </rPh>
    <rPh sb="11" eb="12">
      <t>オヨ</t>
    </rPh>
    <rPh sb="13" eb="15">
      <t>シュベツ</t>
    </rPh>
    <phoneticPr fontId="1"/>
  </si>
  <si>
    <t>契約の相手方の氏名及び住所</t>
    <rPh sb="0" eb="2">
      <t>ケイヤク</t>
    </rPh>
    <rPh sb="3" eb="6">
      <t>アイテカタ</t>
    </rPh>
    <rPh sb="7" eb="9">
      <t>シメイ</t>
    </rPh>
    <rPh sb="9" eb="10">
      <t>オヨ</t>
    </rPh>
    <rPh sb="11" eb="13">
      <t>ジュウショ</t>
    </rPh>
    <phoneticPr fontId="1"/>
  </si>
  <si>
    <t>経理責任者の氏名、名称及び所在地</t>
    <rPh sb="0" eb="2">
      <t>ケイリ</t>
    </rPh>
    <rPh sb="2" eb="5">
      <t>セキニンシャ</t>
    </rPh>
    <rPh sb="6" eb="8">
      <t>シメイ</t>
    </rPh>
    <rPh sb="9" eb="11">
      <t>メイショウ</t>
    </rPh>
    <rPh sb="11" eb="12">
      <t>オヨ</t>
    </rPh>
    <rPh sb="13" eb="16">
      <t>ショザイチ</t>
    </rPh>
    <phoneticPr fontId="1"/>
  </si>
  <si>
    <t>工事の名称、場所、期間及び種別</t>
    <rPh sb="0" eb="2">
      <t>コウジ</t>
    </rPh>
    <rPh sb="3" eb="5">
      <t>メイショウ</t>
    </rPh>
    <rPh sb="6" eb="8">
      <t>バショ</t>
    </rPh>
    <rPh sb="9" eb="11">
      <t>キカン</t>
    </rPh>
    <rPh sb="11" eb="12">
      <t>オヨ</t>
    </rPh>
    <rPh sb="13" eb="15">
      <t>シュベツ</t>
    </rPh>
    <phoneticPr fontId="1"/>
  </si>
  <si>
    <t>随意契約によることとした理由及び
会計規程等の根拠条文</t>
    <rPh sb="0" eb="2">
      <t>ズイイ</t>
    </rPh>
    <rPh sb="2" eb="4">
      <t>ケイヤク</t>
    </rPh>
    <rPh sb="12" eb="14">
      <t>リユウ</t>
    </rPh>
    <rPh sb="14" eb="15">
      <t>オヨ</t>
    </rPh>
    <rPh sb="17" eb="19">
      <t>カイケイ</t>
    </rPh>
    <rPh sb="19" eb="22">
      <t>キテイトウ</t>
    </rPh>
    <rPh sb="23" eb="25">
      <t>コンキョ</t>
    </rPh>
    <rPh sb="25" eb="27">
      <t>ジョウブン</t>
    </rPh>
    <phoneticPr fontId="1"/>
  </si>
  <si>
    <t>国所管、
都道府県
所管の別</t>
    <rPh sb="0" eb="1">
      <t>クニ</t>
    </rPh>
    <rPh sb="1" eb="3">
      <t>ショカン</t>
    </rPh>
    <rPh sb="5" eb="9">
      <t>トドウフケン</t>
    </rPh>
    <rPh sb="10" eb="12">
      <t>ショカン</t>
    </rPh>
    <rPh sb="13" eb="14">
      <t>ベツ</t>
    </rPh>
    <phoneticPr fontId="1"/>
  </si>
  <si>
    <t>株式会社三協医科器械
岩手県紫波郡矢巾町流通センター南1-7-7</t>
    <rPh sb="11" eb="14">
      <t>イワテケン</t>
    </rPh>
    <rPh sb="14" eb="17">
      <t>シワグン</t>
    </rPh>
    <rPh sb="17" eb="20">
      <t>ヤハバチョウ</t>
    </rPh>
    <rPh sb="20" eb="22">
      <t>リュウツウ</t>
    </rPh>
    <rPh sb="26" eb="27">
      <t>ミナミ</t>
    </rPh>
    <phoneticPr fontId="0"/>
  </si>
  <si>
    <t>洗濯業務</t>
    <rPh sb="0" eb="2">
      <t>センタク</t>
    </rPh>
    <rPh sb="2" eb="4">
      <t>ギョウム</t>
    </rPh>
    <phoneticPr fontId="1"/>
  </si>
  <si>
    <t>全自動錠剤分包機オーバーホール</t>
    <rPh sb="0" eb="3">
      <t>ゼンジドウ</t>
    </rPh>
    <rPh sb="3" eb="5">
      <t>ジョウザイ</t>
    </rPh>
    <rPh sb="5" eb="7">
      <t>ブンポウ</t>
    </rPh>
    <rPh sb="7" eb="8">
      <t>キ</t>
    </rPh>
    <phoneticPr fontId="1"/>
  </si>
  <si>
    <t>株式会社アースアンドウォーター
東京都千代田区内神田3-18-3</t>
    <rPh sb="0" eb="4">
      <t>カブシキガイシャ</t>
    </rPh>
    <rPh sb="16" eb="19">
      <t>トウキョウト</t>
    </rPh>
    <rPh sb="19" eb="23">
      <t>チヨダク</t>
    </rPh>
    <rPh sb="23" eb="26">
      <t>ウチカンダ</t>
    </rPh>
    <phoneticPr fontId="1"/>
  </si>
  <si>
    <t>公募型企画競争</t>
    <rPh sb="0" eb="3">
      <t>コウボガタ</t>
    </rPh>
    <rPh sb="3" eb="5">
      <t>キカク</t>
    </rPh>
    <rPh sb="5" eb="7">
      <t>キョウソウ</t>
    </rPh>
    <phoneticPr fontId="1"/>
  </si>
  <si>
    <t>水量削減事業業務</t>
    <rPh sb="0" eb="2">
      <t>スイリョウ</t>
    </rPh>
    <rPh sb="2" eb="4">
      <t>サクゲン</t>
    </rPh>
    <rPh sb="4" eb="6">
      <t>ジギョウ</t>
    </rPh>
    <rPh sb="6" eb="8">
      <t>ギョウム</t>
    </rPh>
    <phoneticPr fontId="1"/>
  </si>
  <si>
    <t>有限会社松勘商店
岩手県一関市赤荻字雲南172-2</t>
    <rPh sb="0" eb="4">
      <t>ユウゲンガイシャ</t>
    </rPh>
    <rPh sb="4" eb="5">
      <t>マツ</t>
    </rPh>
    <rPh sb="5" eb="6">
      <t>カン</t>
    </rPh>
    <rPh sb="6" eb="8">
      <t>ショウテン</t>
    </rPh>
    <rPh sb="9" eb="12">
      <t>イワテケン</t>
    </rPh>
    <rPh sb="12" eb="15">
      <t>イチノセキシ</t>
    </rPh>
    <rPh sb="15" eb="17">
      <t>アカオギ</t>
    </rPh>
    <rPh sb="17" eb="18">
      <t>アザ</t>
    </rPh>
    <rPh sb="18" eb="20">
      <t>ウンナン</t>
    </rPh>
    <phoneticPr fontId="1"/>
  </si>
  <si>
    <t>精白米</t>
    <rPh sb="0" eb="3">
      <t>セイハクマイ</t>
    </rPh>
    <phoneticPr fontId="1"/>
  </si>
  <si>
    <t>自動車</t>
    <rPh sb="0" eb="3">
      <t>ジドウシャ</t>
    </rPh>
    <phoneticPr fontId="1"/>
  </si>
  <si>
    <t>インクトナー</t>
    <phoneticPr fontId="1"/>
  </si>
  <si>
    <t>株式会社一般公害集配センター
岩手県一関市萩荘字上本郷１４９番地７</t>
    <phoneticPr fontId="1"/>
  </si>
  <si>
    <t>院内清掃業務委託</t>
    <rPh sb="0" eb="2">
      <t>インナイ</t>
    </rPh>
    <rPh sb="2" eb="4">
      <t>セイソウ</t>
    </rPh>
    <rPh sb="4" eb="6">
      <t>ギョウム</t>
    </rPh>
    <rPh sb="6" eb="8">
      <t>イタク</t>
    </rPh>
    <phoneticPr fontId="1"/>
  </si>
  <si>
    <t>委託検査</t>
    <rPh sb="0" eb="2">
      <t>イタク</t>
    </rPh>
    <rPh sb="2" eb="4">
      <t>ケンサ</t>
    </rPh>
    <phoneticPr fontId="1"/>
  </si>
  <si>
    <t>寝具賃貸借</t>
    <rPh sb="0" eb="2">
      <t>シング</t>
    </rPh>
    <rPh sb="2" eb="5">
      <t>チンタイシャク</t>
    </rPh>
    <phoneticPr fontId="1"/>
  </si>
  <si>
    <t>岩手トヨペット株式会社
岩手県盛岡市上田2丁目19-40</t>
    <rPh sb="0" eb="2">
      <t>イワテ</t>
    </rPh>
    <rPh sb="7" eb="9">
      <t>カブシキ</t>
    </rPh>
    <rPh sb="9" eb="11">
      <t>カイシャ</t>
    </rPh>
    <rPh sb="12" eb="15">
      <t>イワテケン</t>
    </rPh>
    <rPh sb="15" eb="18">
      <t>モリオカシ</t>
    </rPh>
    <rPh sb="18" eb="20">
      <t>ウエダ</t>
    </rPh>
    <rPh sb="21" eb="23">
      <t>チョウメ</t>
    </rPh>
    <phoneticPr fontId="1"/>
  </si>
  <si>
    <t>パーソナルコンピューター及びネットワーク関連調達　一式</t>
    <rPh sb="12" eb="13">
      <t>オヨ</t>
    </rPh>
    <rPh sb="20" eb="22">
      <t>カンレン</t>
    </rPh>
    <rPh sb="22" eb="24">
      <t>チョウタツ</t>
    </rPh>
    <rPh sb="25" eb="27">
      <t>イッシキ</t>
    </rPh>
    <phoneticPr fontId="1"/>
  </si>
  <si>
    <t>太平工業株式会社　一関営業所
岩手県一関市山目字中野153</t>
    <rPh sb="0" eb="2">
      <t>タイヘイ</t>
    </rPh>
    <rPh sb="2" eb="4">
      <t>コウギョウ</t>
    </rPh>
    <rPh sb="4" eb="6">
      <t>カブシキ</t>
    </rPh>
    <rPh sb="6" eb="8">
      <t>カイシャ</t>
    </rPh>
    <rPh sb="9" eb="11">
      <t>イチノセキ</t>
    </rPh>
    <rPh sb="11" eb="14">
      <t>エイギョウショ</t>
    </rPh>
    <rPh sb="15" eb="18">
      <t>イワテケン</t>
    </rPh>
    <rPh sb="18" eb="21">
      <t>イチノセキシ</t>
    </rPh>
    <rPh sb="21" eb="23">
      <t>ヤマノメ</t>
    </rPh>
    <rPh sb="23" eb="24">
      <t>ジ</t>
    </rPh>
    <rPh sb="24" eb="26">
      <t>ナカノ</t>
    </rPh>
    <phoneticPr fontId="1"/>
  </si>
  <si>
    <t>丸木医科器械株式会社水沢営業所
岩手県奥州市水沢佐倉字竈神2-3</t>
    <rPh sb="10" eb="12">
      <t>ミズサワ</t>
    </rPh>
    <rPh sb="12" eb="15">
      <t>エイギョウショ</t>
    </rPh>
    <rPh sb="16" eb="19">
      <t>イワテケン</t>
    </rPh>
    <rPh sb="19" eb="22">
      <t>オウシュウシ</t>
    </rPh>
    <rPh sb="22" eb="24">
      <t>ミズサワ</t>
    </rPh>
    <rPh sb="24" eb="26">
      <t>サクラ</t>
    </rPh>
    <rPh sb="26" eb="27">
      <t>ジ</t>
    </rPh>
    <rPh sb="27" eb="28">
      <t>カマド</t>
    </rPh>
    <rPh sb="28" eb="29">
      <t>カミ</t>
    </rPh>
    <phoneticPr fontId="0"/>
  </si>
  <si>
    <t>株式会社南部医理科
岩手県紫波郡矢巾町高田第10地割78-1</t>
    <rPh sb="0" eb="2">
      <t>カブシキ</t>
    </rPh>
    <rPh sb="2" eb="4">
      <t>カイシャ</t>
    </rPh>
    <rPh sb="4" eb="6">
      <t>ナンブ</t>
    </rPh>
    <rPh sb="6" eb="9">
      <t>イリカ</t>
    </rPh>
    <rPh sb="10" eb="13">
      <t>イワテケン</t>
    </rPh>
    <rPh sb="13" eb="16">
      <t>シワグン</t>
    </rPh>
    <rPh sb="16" eb="18">
      <t>ヤハバ</t>
    </rPh>
    <rPh sb="18" eb="19">
      <t>マチ</t>
    </rPh>
    <rPh sb="19" eb="21">
      <t>タカダ</t>
    </rPh>
    <rPh sb="21" eb="22">
      <t>ダイ</t>
    </rPh>
    <rPh sb="24" eb="25">
      <t>チ</t>
    </rPh>
    <rPh sb="25" eb="26">
      <t>ワリ</t>
    </rPh>
    <phoneticPr fontId="0"/>
  </si>
  <si>
    <t>株式会社富士通ﾏｰｹﾃｨﾝｸﾞ･ｵﾌｨｽｻｰﾋﾞｽ東北営業所
宮城県仙台市青葉区中央3-2-23野村不動産仙台青葉通ビル</t>
    <rPh sb="0" eb="2">
      <t>カブシキ</t>
    </rPh>
    <rPh sb="2" eb="4">
      <t>カイシャ</t>
    </rPh>
    <rPh sb="4" eb="7">
      <t>フジツウ</t>
    </rPh>
    <rPh sb="25" eb="27">
      <t>トウホク</t>
    </rPh>
    <rPh sb="27" eb="30">
      <t>エイギョウショ</t>
    </rPh>
    <rPh sb="31" eb="34">
      <t>ミヤギケン</t>
    </rPh>
    <rPh sb="34" eb="37">
      <t>センダイシ</t>
    </rPh>
    <rPh sb="37" eb="40">
      <t>アオバク</t>
    </rPh>
    <rPh sb="40" eb="42">
      <t>チュウオウ</t>
    </rPh>
    <rPh sb="48" eb="50">
      <t>ノムラ</t>
    </rPh>
    <rPh sb="50" eb="53">
      <t>フドウサン</t>
    </rPh>
    <rPh sb="53" eb="55">
      <t>センダイ</t>
    </rPh>
    <rPh sb="55" eb="57">
      <t>アオバ</t>
    </rPh>
    <rPh sb="57" eb="58">
      <t>ドオ</t>
    </rPh>
    <phoneticPr fontId="1"/>
  </si>
  <si>
    <t>株式会社ビルワークジャパン
宮城県仙台市太白区富沢字川前浦8-3</t>
    <rPh sb="0" eb="4">
      <t>カブシキガイシャ</t>
    </rPh>
    <rPh sb="14" eb="17">
      <t>ミヤギケン</t>
    </rPh>
    <rPh sb="17" eb="20">
      <t>センダイシ</t>
    </rPh>
    <rPh sb="20" eb="23">
      <t>タイハクク</t>
    </rPh>
    <rPh sb="23" eb="25">
      <t>トミザワ</t>
    </rPh>
    <rPh sb="25" eb="26">
      <t>アザ</t>
    </rPh>
    <rPh sb="26" eb="28">
      <t>カワマエ</t>
    </rPh>
    <rPh sb="28" eb="29">
      <t>ウラ</t>
    </rPh>
    <phoneticPr fontId="1"/>
  </si>
  <si>
    <t>ＨＯＮＤＡ歩行アシスト賃貸借</t>
  </si>
  <si>
    <t>株式会社ホンダファイナンス
東京都武蔵野市中町2丁目4-15</t>
  </si>
  <si>
    <t>契約を履行できる唯一の業者であり、他に対応できる業者がいないこと（会計規程第52条4項）</t>
    <phoneticPr fontId="1"/>
  </si>
  <si>
    <t>東北アルフレッサ株式会社一関支店
岩手県一関市山目字前田72-1</t>
    <rPh sb="0" eb="2">
      <t>トウホク</t>
    </rPh>
    <rPh sb="8" eb="12">
      <t>カブシキガイシャ</t>
    </rPh>
    <rPh sb="12" eb="14">
      <t>イチノセキ</t>
    </rPh>
    <rPh sb="14" eb="16">
      <t>シテン</t>
    </rPh>
    <rPh sb="17" eb="23">
      <t>イワテケンイチノセキシ</t>
    </rPh>
    <rPh sb="23" eb="25">
      <t>ヤマノメ</t>
    </rPh>
    <rPh sb="25" eb="26">
      <t>アザ</t>
    </rPh>
    <rPh sb="26" eb="28">
      <t>マエダ</t>
    </rPh>
    <phoneticPr fontId="1"/>
  </si>
  <si>
    <t>一般競争</t>
    <rPh sb="0" eb="2">
      <t>イッパン</t>
    </rPh>
    <rPh sb="2" eb="4">
      <t>キョウソウ</t>
    </rPh>
    <phoneticPr fontId="1"/>
  </si>
  <si>
    <t>丸木医科器械株式会社水沢営業所
岩手県奥州市水沢佐倉河字竈神2番-3</t>
    <rPh sb="0" eb="2">
      <t>マルキ</t>
    </rPh>
    <rPh sb="2" eb="4">
      <t>イカ</t>
    </rPh>
    <rPh sb="4" eb="6">
      <t>キカイ</t>
    </rPh>
    <rPh sb="6" eb="8">
      <t>カブシキ</t>
    </rPh>
    <rPh sb="8" eb="10">
      <t>カイシャ</t>
    </rPh>
    <rPh sb="10" eb="15">
      <t>ミズサワエイギョウショ</t>
    </rPh>
    <rPh sb="16" eb="19">
      <t>イワテケン</t>
    </rPh>
    <rPh sb="19" eb="22">
      <t>オウシュウシ</t>
    </rPh>
    <rPh sb="22" eb="24">
      <t>ミズサワ</t>
    </rPh>
    <rPh sb="24" eb="26">
      <t>サクラ</t>
    </rPh>
    <rPh sb="26" eb="27">
      <t>カワ</t>
    </rPh>
    <rPh sb="27" eb="28">
      <t>アザ</t>
    </rPh>
    <rPh sb="28" eb="29">
      <t>カマド</t>
    </rPh>
    <rPh sb="29" eb="30">
      <t>カミ</t>
    </rPh>
    <rPh sb="31" eb="32">
      <t>バン</t>
    </rPh>
    <phoneticPr fontId="0"/>
  </si>
  <si>
    <t>岩手病院　院長　千田圭二
岩手県一関市山目字泥田山下４９</t>
    <rPh sb="0" eb="2">
      <t>イワテ</t>
    </rPh>
    <rPh sb="2" eb="4">
      <t>ビョウイン</t>
    </rPh>
    <rPh sb="5" eb="7">
      <t>インチョウ</t>
    </rPh>
    <rPh sb="8" eb="10">
      <t>チダ</t>
    </rPh>
    <rPh sb="10" eb="12">
      <t>ケイジ</t>
    </rPh>
    <rPh sb="13" eb="16">
      <t>イワテケン</t>
    </rPh>
    <rPh sb="16" eb="19">
      <t>イチノセキシ</t>
    </rPh>
    <rPh sb="19" eb="21">
      <t>ヤマノメ</t>
    </rPh>
    <rPh sb="21" eb="22">
      <t>アザ</t>
    </rPh>
    <rPh sb="22" eb="26">
      <t>ドロタヤマシタ</t>
    </rPh>
    <phoneticPr fontId="1"/>
  </si>
  <si>
    <t>医事業務請負</t>
    <rPh sb="0" eb="2">
      <t>イジ</t>
    </rPh>
    <rPh sb="2" eb="4">
      <t>ギョウム</t>
    </rPh>
    <rPh sb="4" eb="6">
      <t>ウケオイ</t>
    </rPh>
    <phoneticPr fontId="1"/>
  </si>
  <si>
    <t>ニチイ学館株式会社
東京都千代田区神田駿河台2の9</t>
    <rPh sb="3" eb="5">
      <t>ガッカン</t>
    </rPh>
    <rPh sb="5" eb="9">
      <t>カブシキガイシャ</t>
    </rPh>
    <rPh sb="10" eb="13">
      <t>トウキョウト</t>
    </rPh>
    <rPh sb="13" eb="17">
      <t>チヨダク</t>
    </rPh>
    <rPh sb="17" eb="19">
      <t>カンダ</t>
    </rPh>
    <phoneticPr fontId="1"/>
  </si>
  <si>
    <t>小田島商事株式会社
岩手県花巻市卸町66番地</t>
    <rPh sb="0" eb="3">
      <t>オダジマ</t>
    </rPh>
    <rPh sb="3" eb="5">
      <t>ショウジ</t>
    </rPh>
    <rPh sb="5" eb="7">
      <t>カブシキ</t>
    </rPh>
    <rPh sb="7" eb="9">
      <t>カイシャ</t>
    </rPh>
    <rPh sb="10" eb="13">
      <t>イワテケン</t>
    </rPh>
    <rPh sb="13" eb="16">
      <t>ハナマキシ</t>
    </rPh>
    <rPh sb="16" eb="18">
      <t>オロシマチ</t>
    </rPh>
    <rPh sb="20" eb="22">
      <t>バンチ</t>
    </rPh>
    <phoneticPr fontId="1"/>
  </si>
  <si>
    <t>☆</t>
    <phoneticPr fontId="1"/>
  </si>
  <si>
    <t>東邦薬品株式会社一関営業所
岩手県一関市山目字中野8</t>
    <rPh sb="0" eb="8">
      <t>トウホウヤクヒンカブシキガイシャ</t>
    </rPh>
    <rPh sb="8" eb="13">
      <t>イチノセキエイギョウショ</t>
    </rPh>
    <rPh sb="14" eb="17">
      <t>イワテケン</t>
    </rPh>
    <rPh sb="17" eb="20">
      <t>イチノセキシ</t>
    </rPh>
    <rPh sb="20" eb="21">
      <t>ヤマ</t>
    </rPh>
    <rPh sb="21" eb="22">
      <t>メ</t>
    </rPh>
    <rPh sb="22" eb="23">
      <t>ジ</t>
    </rPh>
    <rPh sb="23" eb="25">
      <t>ナカノ</t>
    </rPh>
    <phoneticPr fontId="0"/>
  </si>
  <si>
    <t>以下、余白</t>
    <rPh sb="0" eb="2">
      <t>イカ</t>
    </rPh>
    <rPh sb="3" eb="5">
      <t>ヨハク</t>
    </rPh>
    <phoneticPr fontId="1"/>
  </si>
  <si>
    <t>インクトナー</t>
    <phoneticPr fontId="1"/>
  </si>
  <si>
    <t>インクトナー</t>
    <phoneticPr fontId="1"/>
  </si>
  <si>
    <t>株式会社パールもりおか
岩手県盛岡市本宮字松幅84番地1</t>
    <rPh sb="0" eb="4">
      <t>カブシキガイシャ</t>
    </rPh>
    <rPh sb="12" eb="15">
      <t>イワテケン</t>
    </rPh>
    <rPh sb="15" eb="18">
      <t>モリオカシ</t>
    </rPh>
    <rPh sb="18" eb="20">
      <t>モトミヤ</t>
    </rPh>
    <rPh sb="20" eb="21">
      <t>アザ</t>
    </rPh>
    <rPh sb="21" eb="22">
      <t>マツ</t>
    </rPh>
    <rPh sb="22" eb="23">
      <t>ハバ</t>
    </rPh>
    <rPh sb="25" eb="27">
      <t>バンチ</t>
    </rPh>
    <phoneticPr fontId="1"/>
  </si>
  <si>
    <t>看護衣等（診察衣・看護衣）</t>
    <rPh sb="0" eb="2">
      <t>カンゴ</t>
    </rPh>
    <rPh sb="2" eb="3">
      <t>イ</t>
    </rPh>
    <rPh sb="3" eb="4">
      <t>トウ</t>
    </rPh>
    <rPh sb="5" eb="7">
      <t>シンサツ</t>
    </rPh>
    <rPh sb="7" eb="8">
      <t>イ</t>
    </rPh>
    <rPh sb="9" eb="11">
      <t>カンゴ</t>
    </rPh>
    <rPh sb="11" eb="12">
      <t>イ</t>
    </rPh>
    <phoneticPr fontId="1"/>
  </si>
  <si>
    <t>フクダライフテック北東北株式会社
岩手県一関市萩荘字下中田8-1</t>
    <rPh sb="9" eb="10">
      <t>キタ</t>
    </rPh>
    <rPh sb="10" eb="12">
      <t>トウホク</t>
    </rPh>
    <rPh sb="12" eb="16">
      <t>カブシキガイシャ</t>
    </rPh>
    <rPh sb="17" eb="20">
      <t>イワテケン</t>
    </rPh>
    <rPh sb="20" eb="23">
      <t>イチノセキシ</t>
    </rPh>
    <rPh sb="23" eb="25">
      <t>ハギショウ</t>
    </rPh>
    <rPh sb="25" eb="26">
      <t>アザ</t>
    </rPh>
    <rPh sb="26" eb="29">
      <t>シモナカダ</t>
    </rPh>
    <phoneticPr fontId="1"/>
  </si>
  <si>
    <t>株式会社三櫻
岩手県盛岡市名須川町24番1号</t>
    <rPh sb="0" eb="4">
      <t>カブシキガイシャ</t>
    </rPh>
    <rPh sb="4" eb="6">
      <t>サンオウ</t>
    </rPh>
    <rPh sb="7" eb="10">
      <t>イワテケン</t>
    </rPh>
    <rPh sb="10" eb="13">
      <t>モリオカシ</t>
    </rPh>
    <rPh sb="13" eb="16">
      <t>ナスガワ</t>
    </rPh>
    <rPh sb="16" eb="17">
      <t>チョウ</t>
    </rPh>
    <rPh sb="19" eb="20">
      <t>バン</t>
    </rPh>
    <rPh sb="21" eb="22">
      <t>ゴウ</t>
    </rPh>
    <phoneticPr fontId="1"/>
  </si>
  <si>
    <t>岩手県盛岡市青山4丁目47番30号
株式会社LSIメディエンス盛岡営業所</t>
    <rPh sb="0" eb="3">
      <t>イワテケン</t>
    </rPh>
    <rPh sb="3" eb="6">
      <t>モリオカシ</t>
    </rPh>
    <rPh sb="6" eb="8">
      <t>アオヤマ</t>
    </rPh>
    <rPh sb="9" eb="11">
      <t>チョウメ</t>
    </rPh>
    <rPh sb="13" eb="14">
      <t>バン</t>
    </rPh>
    <rPh sb="16" eb="17">
      <t>ゴウ</t>
    </rPh>
    <rPh sb="18" eb="22">
      <t>カブシキガイシャ</t>
    </rPh>
    <rPh sb="31" eb="33">
      <t>モリオカ</t>
    </rPh>
    <rPh sb="33" eb="36">
      <t>エイギョウショ</t>
    </rPh>
    <phoneticPr fontId="1"/>
  </si>
  <si>
    <t>電気設備保守業務委託</t>
    <rPh sb="0" eb="2">
      <t>デンキ</t>
    </rPh>
    <rPh sb="2" eb="4">
      <t>セツビ</t>
    </rPh>
    <rPh sb="4" eb="6">
      <t>ホシュ</t>
    </rPh>
    <rPh sb="6" eb="8">
      <t>ギョウム</t>
    </rPh>
    <rPh sb="8" eb="10">
      <t>イタク</t>
    </rPh>
    <phoneticPr fontId="1"/>
  </si>
  <si>
    <t>岩手県盛岡市向中野2丁目14番21号
一般財団法人東北電保安協会</t>
    <rPh sb="0" eb="3">
      <t>イワテケン</t>
    </rPh>
    <rPh sb="3" eb="6">
      <t>モリオカシ</t>
    </rPh>
    <rPh sb="6" eb="9">
      <t>ムカイナカノ</t>
    </rPh>
    <rPh sb="10" eb="12">
      <t>チョウメ</t>
    </rPh>
    <rPh sb="14" eb="15">
      <t>バン</t>
    </rPh>
    <rPh sb="17" eb="18">
      <t>ゴウ</t>
    </rPh>
    <rPh sb="19" eb="21">
      <t>イッパン</t>
    </rPh>
    <rPh sb="21" eb="25">
      <t>ザイダンホウジン</t>
    </rPh>
    <rPh sb="25" eb="28">
      <t>トウホクデン</t>
    </rPh>
    <rPh sb="28" eb="30">
      <t>ホアン</t>
    </rPh>
    <rPh sb="30" eb="32">
      <t>キョウカイ</t>
    </rPh>
    <phoneticPr fontId="1"/>
  </si>
  <si>
    <t>A重油</t>
    <rPh sb="1" eb="3">
      <t>ジュウユ</t>
    </rPh>
    <phoneticPr fontId="1"/>
  </si>
  <si>
    <t>宮城県大崎市古川狐塚字西田71番地
株式会社アベキ　仙北営業所</t>
    <rPh sb="0" eb="3">
      <t>ミヤギケン</t>
    </rPh>
    <rPh sb="3" eb="6">
      <t>オオサキシ</t>
    </rPh>
    <rPh sb="6" eb="8">
      <t>フルカワ</t>
    </rPh>
    <rPh sb="8" eb="10">
      <t>キツネヅカ</t>
    </rPh>
    <rPh sb="10" eb="11">
      <t>アザ</t>
    </rPh>
    <rPh sb="11" eb="13">
      <t>ニシダ</t>
    </rPh>
    <rPh sb="15" eb="17">
      <t>バンチ</t>
    </rPh>
    <rPh sb="18" eb="22">
      <t>カブシキガイシャ</t>
    </rPh>
    <rPh sb="26" eb="28">
      <t>センホク</t>
    </rPh>
    <rPh sb="28" eb="31">
      <t>エイギョウショ</t>
    </rPh>
    <phoneticPr fontId="1"/>
  </si>
  <si>
    <t>庁舎電力</t>
    <rPh sb="0" eb="2">
      <t>チョウシャ</t>
    </rPh>
    <rPh sb="2" eb="4">
      <t>デンリョク</t>
    </rPh>
    <phoneticPr fontId="1"/>
  </si>
  <si>
    <t>東北電力株式会社岩手県南営業所
岩手県北上市本通り4丁目11番12号</t>
    <rPh sb="0" eb="2">
      <t>トウホク</t>
    </rPh>
    <rPh sb="2" eb="4">
      <t>デンリョク</t>
    </rPh>
    <rPh sb="4" eb="8">
      <t>カブシキガイシャ</t>
    </rPh>
    <rPh sb="8" eb="10">
      <t>イワテ</t>
    </rPh>
    <rPh sb="10" eb="12">
      <t>ケンナン</t>
    </rPh>
    <rPh sb="12" eb="15">
      <t>エイギョウショ</t>
    </rPh>
    <rPh sb="16" eb="19">
      <t>イワテケン</t>
    </rPh>
    <rPh sb="19" eb="22">
      <t>キタカミシ</t>
    </rPh>
    <rPh sb="22" eb="24">
      <t>ホンドオ</t>
    </rPh>
    <rPh sb="26" eb="28">
      <t>チョウメ</t>
    </rPh>
    <rPh sb="30" eb="31">
      <t>バン</t>
    </rPh>
    <rPh sb="33" eb="34">
      <t>ゴウ</t>
    </rPh>
    <phoneticPr fontId="1"/>
  </si>
  <si>
    <t>コインランドリー設置・運営</t>
    <rPh sb="8" eb="10">
      <t>セッチ</t>
    </rPh>
    <rPh sb="11" eb="13">
      <t>ウンエイ</t>
    </rPh>
    <phoneticPr fontId="1"/>
  </si>
  <si>
    <t>売店・自動販売機設置・運営</t>
    <rPh sb="0" eb="2">
      <t>バイテン</t>
    </rPh>
    <rPh sb="3" eb="5">
      <t>ジドウ</t>
    </rPh>
    <rPh sb="5" eb="8">
      <t>ハンバイキ</t>
    </rPh>
    <rPh sb="8" eb="10">
      <t>セッチ</t>
    </rPh>
    <rPh sb="11" eb="13">
      <t>ウンエイ</t>
    </rPh>
    <phoneticPr fontId="1"/>
  </si>
  <si>
    <t>株式会社メディウムジャパン
愛知県名古屋市中区新栄1丁目4番14号</t>
    <rPh sb="0" eb="4">
      <t>カブシキガイシャ</t>
    </rPh>
    <rPh sb="14" eb="17">
      <t>アイチケン</t>
    </rPh>
    <rPh sb="17" eb="21">
      <t>ナゴヤシ</t>
    </rPh>
    <rPh sb="21" eb="23">
      <t>ナカク</t>
    </rPh>
    <rPh sb="23" eb="25">
      <t>シンエイ</t>
    </rPh>
    <rPh sb="26" eb="28">
      <t>チョウメ</t>
    </rPh>
    <rPh sb="29" eb="30">
      <t>バン</t>
    </rPh>
    <rPh sb="32" eb="33">
      <t>ゴウ</t>
    </rPh>
    <phoneticPr fontId="1"/>
  </si>
  <si>
    <t>株式会社アインファーマシーズ
北海道札幌市白石区東札幌5条2丁目30号</t>
    <rPh sb="0" eb="4">
      <t>カブシキガイシャ</t>
    </rPh>
    <rPh sb="15" eb="18">
      <t>ホッカイドウ</t>
    </rPh>
    <rPh sb="18" eb="21">
      <t>サッポロシ</t>
    </rPh>
    <rPh sb="21" eb="23">
      <t>シライシ</t>
    </rPh>
    <rPh sb="23" eb="24">
      <t>ク</t>
    </rPh>
    <rPh sb="24" eb="27">
      <t>ヒガシサッポロ</t>
    </rPh>
    <rPh sb="28" eb="29">
      <t>ジョウ</t>
    </rPh>
    <rPh sb="30" eb="32">
      <t>チョウメ</t>
    </rPh>
    <rPh sb="34" eb="35">
      <t>ゴウ</t>
    </rPh>
    <phoneticPr fontId="1"/>
  </si>
  <si>
    <t>富士通Japanオフィスサービス株式会社東北営業所
宮城県仙台市青葉区中央3-2-23野村不動産仙台青葉通ビル</t>
    <rPh sb="0" eb="3">
      <t>フジツウ</t>
    </rPh>
    <rPh sb="16" eb="20">
      <t>カブシキガイシャ</t>
    </rPh>
    <rPh sb="20" eb="22">
      <t>トウホク</t>
    </rPh>
    <rPh sb="22" eb="25">
      <t>エイギョウショ</t>
    </rPh>
    <rPh sb="26" eb="29">
      <t>ミヤギケン</t>
    </rPh>
    <rPh sb="29" eb="32">
      <t>センダイシ</t>
    </rPh>
    <rPh sb="32" eb="35">
      <t>アオバク</t>
    </rPh>
    <rPh sb="35" eb="37">
      <t>チュウオウ</t>
    </rPh>
    <rPh sb="43" eb="45">
      <t>ノムラ</t>
    </rPh>
    <rPh sb="45" eb="48">
      <t>フドウサン</t>
    </rPh>
    <rPh sb="48" eb="50">
      <t>センダイ</t>
    </rPh>
    <rPh sb="50" eb="52">
      <t>アオバ</t>
    </rPh>
    <rPh sb="52" eb="53">
      <t>ドオ</t>
    </rPh>
    <phoneticPr fontId="1"/>
  </si>
  <si>
    <t>自動遺伝子検査装置</t>
    <rPh sb="0" eb="2">
      <t>ジドウ</t>
    </rPh>
    <rPh sb="2" eb="5">
      <t>イデンシ</t>
    </rPh>
    <rPh sb="5" eb="7">
      <t>ケンサ</t>
    </rPh>
    <rPh sb="7" eb="9">
      <t>ソウチ</t>
    </rPh>
    <phoneticPr fontId="1"/>
  </si>
  <si>
    <t>安全キャビネット</t>
    <rPh sb="0" eb="2">
      <t>アンゼン</t>
    </rPh>
    <phoneticPr fontId="1"/>
  </si>
  <si>
    <t>陰圧キャリングベッド</t>
    <rPh sb="0" eb="2">
      <t>インアツ</t>
    </rPh>
    <phoneticPr fontId="1"/>
  </si>
  <si>
    <t>レジットメディカル株式会社岩手支店
岩手県柴波郡矢巾町流通センター南1-7-7</t>
    <rPh sb="9" eb="13">
      <t>カブシキガイシャ</t>
    </rPh>
    <rPh sb="13" eb="15">
      <t>イワテ</t>
    </rPh>
    <rPh sb="15" eb="17">
      <t>シテン</t>
    </rPh>
    <rPh sb="18" eb="21">
      <t>イワテケン</t>
    </rPh>
    <rPh sb="21" eb="22">
      <t>シバ</t>
    </rPh>
    <rPh sb="22" eb="23">
      <t>ナミ</t>
    </rPh>
    <rPh sb="23" eb="24">
      <t>グン</t>
    </rPh>
    <rPh sb="24" eb="25">
      <t>ヤ</t>
    </rPh>
    <rPh sb="25" eb="26">
      <t>キン</t>
    </rPh>
    <rPh sb="26" eb="27">
      <t>チョウ</t>
    </rPh>
    <rPh sb="27" eb="29">
      <t>リュウツウ</t>
    </rPh>
    <rPh sb="33" eb="34">
      <t>ミナミ</t>
    </rPh>
    <phoneticPr fontId="1"/>
  </si>
  <si>
    <t>グリコヘモグロビン測定装置</t>
    <rPh sb="9" eb="13">
      <t>ソクテイソウチ</t>
    </rPh>
    <phoneticPr fontId="1"/>
  </si>
  <si>
    <t>給食業務委託</t>
    <rPh sb="0" eb="2">
      <t>キュウショク</t>
    </rPh>
    <rPh sb="2" eb="4">
      <t>ギョウム</t>
    </rPh>
    <rPh sb="4" eb="6">
      <t>イタク</t>
    </rPh>
    <phoneticPr fontId="1"/>
  </si>
  <si>
    <t>富士産業株式会社
東京都港区新橋5-32-7</t>
    <rPh sb="0" eb="2">
      <t>フジ</t>
    </rPh>
    <rPh sb="2" eb="4">
      <t>サンギョウ</t>
    </rPh>
    <rPh sb="4" eb="8">
      <t>カブシキガイシャ</t>
    </rPh>
    <rPh sb="9" eb="12">
      <t>トウキョウト</t>
    </rPh>
    <rPh sb="12" eb="14">
      <t>ミナトク</t>
    </rPh>
    <rPh sb="14" eb="16">
      <t>シンバシ</t>
    </rPh>
    <phoneticPr fontId="1"/>
  </si>
  <si>
    <t>産業廃棄物収集運搬委託</t>
    <rPh sb="0" eb="2">
      <t>サンギョウ</t>
    </rPh>
    <rPh sb="2" eb="5">
      <t>ハイキブツ</t>
    </rPh>
    <rPh sb="5" eb="7">
      <t>シュウシュウ</t>
    </rPh>
    <rPh sb="7" eb="9">
      <t>ウンパン</t>
    </rPh>
    <rPh sb="9" eb="11">
      <t>イタク</t>
    </rPh>
    <phoneticPr fontId="0"/>
  </si>
  <si>
    <t>産業廃棄物処分委託</t>
    <rPh sb="0" eb="2">
      <t>サンギョウ</t>
    </rPh>
    <rPh sb="2" eb="5">
      <t>ハイキブツ</t>
    </rPh>
    <rPh sb="5" eb="7">
      <t>ショブン</t>
    </rPh>
    <rPh sb="7" eb="9">
      <t>イタク</t>
    </rPh>
    <phoneticPr fontId="0"/>
  </si>
  <si>
    <t>株式会社有田屋
岩手県北上市鍛冶町三丁目２番47号</t>
    <rPh sb="0" eb="4">
      <t>カブシキガイシャ</t>
    </rPh>
    <rPh sb="4" eb="6">
      <t>アリタ</t>
    </rPh>
    <rPh sb="6" eb="7">
      <t>ヤ</t>
    </rPh>
    <rPh sb="8" eb="11">
      <t>イワテケン</t>
    </rPh>
    <rPh sb="11" eb="14">
      <t>キタカミシ</t>
    </rPh>
    <rPh sb="21" eb="22">
      <t>バン</t>
    </rPh>
    <rPh sb="24" eb="25">
      <t>ゴウ</t>
    </rPh>
    <phoneticPr fontId="1"/>
  </si>
  <si>
    <t>株式会社一関環境保全センター
岩手県一関市滝沢字苦木100-８</t>
    <rPh sb="4" eb="6">
      <t>イチノセキ</t>
    </rPh>
    <rPh sb="6" eb="8">
      <t>カンキョウ</t>
    </rPh>
    <rPh sb="8" eb="10">
      <t>ホゼン</t>
    </rPh>
    <rPh sb="21" eb="23">
      <t>タキザワ</t>
    </rPh>
    <rPh sb="23" eb="24">
      <t>アザ</t>
    </rPh>
    <rPh sb="24" eb="25">
      <t>クル</t>
    </rPh>
    <rPh sb="25" eb="26">
      <t>キ</t>
    </rPh>
    <phoneticPr fontId="1"/>
  </si>
  <si>
    <t>自動カフ圧コントローラー賃貸借</t>
    <rPh sb="0" eb="2">
      <t>ジドウ</t>
    </rPh>
    <rPh sb="4" eb="5">
      <t>アツ</t>
    </rPh>
    <rPh sb="12" eb="15">
      <t>チンタイシャク</t>
    </rPh>
    <phoneticPr fontId="1"/>
  </si>
  <si>
    <t>一般競争</t>
    <rPh sb="0" eb="2">
      <t>イッパン</t>
    </rPh>
    <rPh sb="2" eb="4">
      <t>キョウソウ</t>
    </rPh>
    <phoneticPr fontId="1"/>
  </si>
  <si>
    <t>丸木医科器械株式会社水沢営業所
岩手県奥州市水沢佐倉河字竈神2番3</t>
    <rPh sb="0" eb="2">
      <t>マルキ</t>
    </rPh>
    <rPh sb="2" eb="4">
      <t>イカ</t>
    </rPh>
    <rPh sb="4" eb="6">
      <t>キカイ</t>
    </rPh>
    <rPh sb="6" eb="8">
      <t>カブシキ</t>
    </rPh>
    <rPh sb="8" eb="10">
      <t>カイシャ</t>
    </rPh>
    <rPh sb="10" eb="15">
      <t>ミズサワエイギョウショ</t>
    </rPh>
    <rPh sb="16" eb="19">
      <t>イワテケン</t>
    </rPh>
    <rPh sb="19" eb="22">
      <t>オウシュウシ</t>
    </rPh>
    <rPh sb="22" eb="24">
      <t>ミズサワ</t>
    </rPh>
    <rPh sb="24" eb="26">
      <t>サクラ</t>
    </rPh>
    <rPh sb="26" eb="27">
      <t>カワ</t>
    </rPh>
    <rPh sb="27" eb="28">
      <t>アザ</t>
    </rPh>
    <rPh sb="28" eb="29">
      <t>カマド</t>
    </rPh>
    <rPh sb="29" eb="30">
      <t>カミ</t>
    </rPh>
    <rPh sb="31" eb="32">
      <t>バン</t>
    </rPh>
    <phoneticPr fontId="0"/>
  </si>
  <si>
    <t>レジットメディカル株式会社
岩手県紫波郡矢巾町流通センター南1-7-7</t>
    <rPh sb="14" eb="17">
      <t>イワテケン</t>
    </rPh>
    <rPh sb="17" eb="20">
      <t>シワグン</t>
    </rPh>
    <rPh sb="20" eb="23">
      <t>ヤハバチョウ</t>
    </rPh>
    <rPh sb="23" eb="25">
      <t>リュウツウ</t>
    </rPh>
    <rPh sb="29" eb="30">
      <t>ミナミ</t>
    </rPh>
    <phoneticPr fontId="0"/>
  </si>
  <si>
    <t>株式会社南部医理科
岩手県紫波郡矢巾町高田第10地割78番地1</t>
    <rPh sb="0" eb="2">
      <t>カブシキ</t>
    </rPh>
    <rPh sb="2" eb="4">
      <t>カイシャ</t>
    </rPh>
    <rPh sb="4" eb="6">
      <t>ナンブ</t>
    </rPh>
    <rPh sb="6" eb="9">
      <t>イリカ</t>
    </rPh>
    <rPh sb="10" eb="13">
      <t>イワテケン</t>
    </rPh>
    <rPh sb="13" eb="16">
      <t>シワグン</t>
    </rPh>
    <rPh sb="16" eb="18">
      <t>ヤハバ</t>
    </rPh>
    <rPh sb="18" eb="19">
      <t>マチ</t>
    </rPh>
    <rPh sb="19" eb="21">
      <t>タカダ</t>
    </rPh>
    <rPh sb="21" eb="22">
      <t>ダイ</t>
    </rPh>
    <rPh sb="24" eb="25">
      <t>チ</t>
    </rPh>
    <rPh sb="25" eb="26">
      <t>ワリ</t>
    </rPh>
    <rPh sb="28" eb="30">
      <t>バンチ</t>
    </rPh>
    <phoneticPr fontId="0"/>
  </si>
  <si>
    <t>東北化学薬品株式会社盛岡営業所
岩手県盛岡市みたけ六丁目15番5号</t>
    <rPh sb="0" eb="2">
      <t>トウホク</t>
    </rPh>
    <rPh sb="2" eb="4">
      <t>カガク</t>
    </rPh>
    <rPh sb="4" eb="6">
      <t>ヤクヒン</t>
    </rPh>
    <rPh sb="6" eb="8">
      <t>カブシキ</t>
    </rPh>
    <rPh sb="8" eb="10">
      <t>カイシャ</t>
    </rPh>
    <rPh sb="10" eb="12">
      <t>モリオカ</t>
    </rPh>
    <rPh sb="12" eb="15">
      <t>エイギョウショ</t>
    </rPh>
    <rPh sb="16" eb="19">
      <t>イワテケン</t>
    </rPh>
    <rPh sb="19" eb="22">
      <t>モリオカシ</t>
    </rPh>
    <rPh sb="25" eb="26">
      <t>ロク</t>
    </rPh>
    <rPh sb="26" eb="28">
      <t>チョウメ</t>
    </rPh>
    <rPh sb="30" eb="31">
      <t>バン</t>
    </rPh>
    <rPh sb="32" eb="33">
      <t>ゴウ</t>
    </rPh>
    <phoneticPr fontId="0"/>
  </si>
  <si>
    <t>遠隔画像診断読影業務委託</t>
    <rPh sb="0" eb="2">
      <t>エンカク</t>
    </rPh>
    <rPh sb="2" eb="4">
      <t>ガゾウ</t>
    </rPh>
    <rPh sb="4" eb="6">
      <t>シンダン</t>
    </rPh>
    <rPh sb="6" eb="8">
      <t>ドクエイ</t>
    </rPh>
    <rPh sb="8" eb="10">
      <t>ギョウム</t>
    </rPh>
    <rPh sb="10" eb="12">
      <t>イタク</t>
    </rPh>
    <phoneticPr fontId="1"/>
  </si>
  <si>
    <t>株式会社ドクターネット
東京都港区芝大門二丁目5-5住友芝大門ビル8階</t>
    <rPh sb="0" eb="4">
      <t>カブシキガイシャ</t>
    </rPh>
    <rPh sb="12" eb="15">
      <t>トウキョウト</t>
    </rPh>
    <rPh sb="15" eb="17">
      <t>ミナトク</t>
    </rPh>
    <rPh sb="17" eb="18">
      <t>シバ</t>
    </rPh>
    <rPh sb="18" eb="20">
      <t>ダイモン</t>
    </rPh>
    <rPh sb="20" eb="23">
      <t>ニチョウメ</t>
    </rPh>
    <rPh sb="26" eb="28">
      <t>スミトモ</t>
    </rPh>
    <rPh sb="28" eb="29">
      <t>シバ</t>
    </rPh>
    <rPh sb="29" eb="31">
      <t>ダイモン</t>
    </rPh>
    <rPh sb="34" eb="35">
      <t>カイ</t>
    </rPh>
    <phoneticPr fontId="1"/>
  </si>
  <si>
    <t>岩手病院　院長　千田圭二
岩手県一関市山目字泥田山下48</t>
    <rPh sb="0" eb="2">
      <t>イワテ</t>
    </rPh>
    <rPh sb="2" eb="4">
      <t>ビョウイン</t>
    </rPh>
    <rPh sb="5" eb="7">
      <t>インチョウ</t>
    </rPh>
    <rPh sb="8" eb="10">
      <t>チダ</t>
    </rPh>
    <rPh sb="10" eb="12">
      <t>ケイジ</t>
    </rPh>
    <rPh sb="13" eb="16">
      <t>イワテケン</t>
    </rPh>
    <rPh sb="16" eb="19">
      <t>イチノセキシ</t>
    </rPh>
    <rPh sb="19" eb="21">
      <t>ヤマノメ</t>
    </rPh>
    <rPh sb="21" eb="22">
      <t>アザ</t>
    </rPh>
    <rPh sb="22" eb="26">
      <t>ドロタヤマシタ</t>
    </rPh>
    <phoneticPr fontId="1"/>
  </si>
  <si>
    <t>-</t>
  </si>
  <si>
    <t>医事業務委託</t>
    <rPh sb="0" eb="2">
      <t>イジ</t>
    </rPh>
    <rPh sb="2" eb="4">
      <t>ギョウム</t>
    </rPh>
    <rPh sb="4" eb="6">
      <t>イタク</t>
    </rPh>
    <phoneticPr fontId="1"/>
  </si>
  <si>
    <t>株式会社ニチイ学館
東京都千代田区神田駿河台2-9</t>
    <rPh sb="0" eb="4">
      <t>カブシキガイシャ</t>
    </rPh>
    <rPh sb="7" eb="9">
      <t>ガッカン</t>
    </rPh>
    <rPh sb="10" eb="13">
      <t>トウキョウト</t>
    </rPh>
    <rPh sb="13" eb="17">
      <t>チヨダク</t>
    </rPh>
    <rPh sb="17" eb="19">
      <t>カンダ</t>
    </rPh>
    <rPh sb="19" eb="22">
      <t>スルガダイ</t>
    </rPh>
    <phoneticPr fontId="1"/>
  </si>
  <si>
    <t>ドレンヒーター取付工事</t>
    <rPh sb="7" eb="9">
      <t>トリツケ</t>
    </rPh>
    <rPh sb="9" eb="11">
      <t>コウジ</t>
    </rPh>
    <phoneticPr fontId="1"/>
  </si>
  <si>
    <t>株式会社ユアテック
岩手県一関市赤荻字亀田6番1</t>
    <rPh sb="0" eb="4">
      <t>カブシキガイシャ</t>
    </rPh>
    <rPh sb="10" eb="13">
      <t>イワテケン</t>
    </rPh>
    <rPh sb="13" eb="16">
      <t>イチノセキシ</t>
    </rPh>
    <rPh sb="16" eb="17">
      <t>アカ</t>
    </rPh>
    <rPh sb="17" eb="18">
      <t>オギ</t>
    </rPh>
    <rPh sb="18" eb="19">
      <t>アザ</t>
    </rPh>
    <rPh sb="19" eb="21">
      <t>カメタ</t>
    </rPh>
    <rPh sb="22" eb="23">
      <t>バン</t>
    </rPh>
    <phoneticPr fontId="1"/>
  </si>
  <si>
    <t>少額随意契約
会計規程第52条第5項</t>
    <rPh sb="0" eb="2">
      <t>ショウガク</t>
    </rPh>
    <rPh sb="2" eb="4">
      <t>ズイイ</t>
    </rPh>
    <rPh sb="4" eb="6">
      <t>ケイヤク</t>
    </rPh>
    <rPh sb="7" eb="9">
      <t>カイケイ</t>
    </rPh>
    <rPh sb="9" eb="11">
      <t>キテイ</t>
    </rPh>
    <rPh sb="11" eb="12">
      <t>ダイ</t>
    </rPh>
    <rPh sb="14" eb="15">
      <t>ジョウ</t>
    </rPh>
    <rPh sb="15" eb="16">
      <t>ダイ</t>
    </rPh>
    <rPh sb="17" eb="18">
      <t>コウ</t>
    </rPh>
    <phoneticPr fontId="1"/>
  </si>
  <si>
    <t>以下余白</t>
    <rPh sb="0" eb="2">
      <t>イカ</t>
    </rPh>
    <rPh sb="2" eb="4">
      <t>ヨハク</t>
    </rPh>
    <phoneticPr fontId="1"/>
  </si>
  <si>
    <t>株式会社LSIメディエンス盛岡営業所
岩手県盛岡市青山4丁目47番30号</t>
    <rPh sb="19" eb="22">
      <t>イワテケン</t>
    </rPh>
    <rPh sb="22" eb="25">
      <t>モリオカシ</t>
    </rPh>
    <rPh sb="25" eb="27">
      <t>アオヤマ</t>
    </rPh>
    <rPh sb="28" eb="30">
      <t>チョウメ</t>
    </rPh>
    <rPh sb="32" eb="33">
      <t>バン</t>
    </rPh>
    <rPh sb="35" eb="36">
      <t>ゴウ</t>
    </rPh>
    <phoneticPr fontId="1"/>
  </si>
  <si>
    <t>検査試薬・消耗品</t>
    <rPh sb="0" eb="2">
      <t>ケンサ</t>
    </rPh>
    <rPh sb="2" eb="4">
      <t>シヤク</t>
    </rPh>
    <rPh sb="5" eb="8">
      <t>ショウモウヒン</t>
    </rPh>
    <phoneticPr fontId="1"/>
  </si>
  <si>
    <t>一般競争</t>
    <rPh sb="0" eb="2">
      <t>イッパン</t>
    </rPh>
    <rPh sb="2" eb="4">
      <t>キョウソウ</t>
    </rPh>
    <phoneticPr fontId="1"/>
  </si>
  <si>
    <t>紙おむつ等</t>
    <rPh sb="0" eb="1">
      <t>カミ</t>
    </rPh>
    <rPh sb="4" eb="5">
      <t>ナド</t>
    </rPh>
    <phoneticPr fontId="1"/>
  </si>
  <si>
    <t>北日本石油株式会社仙台支店
宮城県仙台市宮城野区扇町七丁目6番12号</t>
    <rPh sb="0" eb="3">
      <t>キタニホン</t>
    </rPh>
    <rPh sb="3" eb="5">
      <t>セキユ</t>
    </rPh>
    <rPh sb="5" eb="9">
      <t>カブシキガイシャ</t>
    </rPh>
    <rPh sb="9" eb="11">
      <t>センダイ</t>
    </rPh>
    <rPh sb="11" eb="13">
      <t>シテン</t>
    </rPh>
    <rPh sb="14" eb="17">
      <t>ミヤギケン</t>
    </rPh>
    <rPh sb="17" eb="20">
      <t>センダイシ</t>
    </rPh>
    <rPh sb="20" eb="24">
      <t>ミヤギノク</t>
    </rPh>
    <rPh sb="24" eb="26">
      <t>オオギマチ</t>
    </rPh>
    <rPh sb="26" eb="27">
      <t>ナナ</t>
    </rPh>
    <rPh sb="27" eb="29">
      <t>チョウメ</t>
    </rPh>
    <rPh sb="30" eb="31">
      <t>バン</t>
    </rPh>
    <rPh sb="33" eb="34">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</si>
</sst>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e\.m\.d;@"/>
    <numFmt numFmtId="177" formatCode="0.0_ "/>
    <numFmt numFmtId="178" formatCode="#,##0_);[Red]\(#,##0\)"/>
    <numFmt numFmtId="179" formatCode="#,##0_ "/>
  </numFmts>
  <fonts count="9">
    <font>
      <sz val="11"/>
      <color theme="1"/>
      <name val="ＭＳ Ｐゴシック"/>
      <family val="3"/>
      <charset val="128"/>
    </font>
    <font>
      <sz val="6"/>
      <name val="ＭＳ Ｐゴシック"/>
      <family val="3"/>
      <charset val="128"/>
    </font>
    <font>
      <sz val="11"/>
      <name val="ＭＳ Ｐゴシック"/>
      <family val="3"/>
      <charset val="128"/>
    </font>
    <font>
      <b/>
      <sz val="15"/>
      <color indexed="56"/>
      <name val="ＭＳ Ｐゴシック"/>
      <family val="3"/>
      <charset val="128"/>
    </font>
    <font>
      <sz val="11"/>
      <color theme="1"/>
      <name val="ＭＳ Ｐゴシック"/>
      <family val="3"/>
      <charset val="128"/>
    </font>
    <font>
      <sz val="18"/>
      <color theme="1"/>
      <name val="ＭＳ Ｐゴシック"/>
      <family val="3"/>
      <charset val="128"/>
    </font>
    <font>
      <sz val="11"/>
      <name val="ＭＳ Ｐゴシック"/>
      <family val="3"/>
      <charset val="128"/>
      <scheme val="minor"/>
    </font>
    <font>
      <sz val="9"/>
      <color indexed="81"/>
      <name val="MS P ゴシック"/>
      <family val="3"/>
      <charset val="128"/>
    </font>
    <font>
      <b/>
      <sz val="9"/>
      <color indexed="81"/>
      <name val="MS P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73">
    <xf numFmtId="0" fontId="0" fillId="0" borderId="0" xfId="0">
      <alignment vertical="center"/>
    </xf>
    <xf numFmtId="0" fontId="0" fillId="0" borderId="1" xfId="0" applyBorder="1" applyAlignment="1">
      <alignment horizontal="center" vertical="center" wrapText="1"/>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vertical="center" wrapText="1"/>
    </xf>
    <xf numFmtId="38" fontId="4" fillId="0" borderId="1" xfId="1" applyFont="1" applyFill="1" applyBorder="1">
      <alignment vertical="center"/>
    </xf>
    <xf numFmtId="0" fontId="0" fillId="0" borderId="1" xfId="0" applyFill="1" applyBorder="1" applyAlignment="1">
      <alignment vertical="center" wrapText="1"/>
    </xf>
    <xf numFmtId="177" fontId="0" fillId="0" borderId="1" xfId="0" applyNumberFormat="1" applyBorder="1">
      <alignment vertical="center"/>
    </xf>
    <xf numFmtId="0" fontId="0" fillId="0" borderId="1" xfId="0" applyBorder="1" applyAlignment="1">
      <alignment horizontal="right" vertical="center" wrapText="1"/>
    </xf>
    <xf numFmtId="0" fontId="0" fillId="0" borderId="0" xfId="0" applyAlignment="1">
      <alignment horizontal="right" vertical="center"/>
    </xf>
    <xf numFmtId="0" fontId="5" fillId="0" borderId="0" xfId="0" applyFont="1" applyAlignment="1">
      <alignment horizontal="centerContinuous" vertical="center"/>
    </xf>
    <xf numFmtId="0" fontId="0" fillId="0" borderId="0" xfId="0" applyAlignment="1">
      <alignment horizontal="centerContinuous" vertical="center"/>
    </xf>
    <xf numFmtId="57" fontId="0" fillId="0" borderId="1" xfId="0" applyNumberFormat="1" applyBorder="1">
      <alignment vertical="center"/>
    </xf>
    <xf numFmtId="38" fontId="4" fillId="0" borderId="1" xfId="1" applyFont="1" applyBorder="1">
      <alignment vertical="center"/>
    </xf>
    <xf numFmtId="177" fontId="0" fillId="0" borderId="1" xfId="0" applyNumberFormat="1" applyFill="1" applyBorder="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38" fontId="4" fillId="0" borderId="1" xfId="1" applyFont="1" applyBorder="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lignment vertical="center"/>
    </xf>
    <xf numFmtId="176" fontId="2" fillId="0" borderId="1" xfId="0" applyNumberFormat="1" applyFont="1" applyFill="1" applyBorder="1">
      <alignment vertical="center"/>
    </xf>
    <xf numFmtId="38" fontId="4" fillId="0" borderId="1" xfId="1" applyFont="1" applyBorder="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0" borderId="1" xfId="0" applyFont="1" applyBorder="1" applyAlignment="1">
      <alignment vertical="center" wrapText="1"/>
    </xf>
    <xf numFmtId="0" fontId="0" fillId="0" borderId="1" xfId="0" applyFont="1" applyBorder="1" applyAlignment="1">
      <alignment horizontal="center" vertical="center" wrapText="1"/>
    </xf>
    <xf numFmtId="38" fontId="4" fillId="0" borderId="1" xfId="1" applyFont="1" applyFill="1" applyBorder="1">
      <alignment vertical="center"/>
    </xf>
    <xf numFmtId="38" fontId="4" fillId="0" borderId="1" xfId="1" applyFont="1" applyBorder="1">
      <alignment vertical="center"/>
    </xf>
    <xf numFmtId="0" fontId="2" fillId="0" borderId="1" xfId="3" applyNumberFormat="1" applyFont="1" applyFill="1" applyBorder="1" applyAlignment="1">
      <alignment horizontal="left" vertical="center" wrapText="1"/>
    </xf>
    <xf numFmtId="177" fontId="0" fillId="0" borderId="0" xfId="0" applyNumberFormat="1">
      <alignment vertical="center"/>
    </xf>
    <xf numFmtId="177" fontId="0" fillId="0" borderId="0" xfId="0" applyNumberFormat="1" applyAlignment="1">
      <alignment horizontal="centerContinuous" vertical="center"/>
    </xf>
    <xf numFmtId="38" fontId="0" fillId="0" borderId="0" xfId="1" applyFont="1">
      <alignment vertical="center"/>
    </xf>
    <xf numFmtId="38" fontId="0" fillId="0" borderId="0" xfId="1" applyFont="1" applyAlignment="1">
      <alignment horizontal="centerContinuous"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176" fontId="0" fillId="0" borderId="1" xfId="0" applyNumberFormat="1" applyFont="1" applyFill="1" applyBorder="1" applyAlignment="1">
      <alignment vertical="center"/>
    </xf>
    <xf numFmtId="178" fontId="2" fillId="0" borderId="1" xfId="3" applyNumberFormat="1" applyFont="1" applyFill="1" applyBorder="1" applyAlignment="1">
      <alignment horizontal="right" vertical="center" wrapText="1"/>
    </xf>
    <xf numFmtId="0" fontId="0" fillId="0" borderId="1" xfId="0" applyFill="1" applyBorder="1" applyAlignment="1">
      <alignment horizontal="right" vertical="center" wrapText="1"/>
    </xf>
    <xf numFmtId="0" fontId="0" fillId="0" borderId="1" xfId="0" applyFill="1" applyBorder="1">
      <alignment vertical="center"/>
    </xf>
    <xf numFmtId="176" fontId="0" fillId="0" borderId="1" xfId="0" applyNumberFormat="1" applyFill="1" applyBorder="1">
      <alignment vertical="center"/>
    </xf>
    <xf numFmtId="0" fontId="0" fillId="0" borderId="1" xfId="0" applyFont="1" applyFill="1" applyBorder="1" applyAlignment="1">
      <alignment horizontal="right" vertical="center" wrapText="1"/>
    </xf>
    <xf numFmtId="0" fontId="0" fillId="0" borderId="1" xfId="0" applyFont="1" applyFill="1" applyBorder="1" applyAlignment="1">
      <alignment vertical="center" wrapText="1"/>
    </xf>
    <xf numFmtId="178" fontId="2" fillId="0" borderId="1" xfId="2" applyNumberFormat="1" applyFont="1" applyFill="1" applyBorder="1" applyAlignment="1">
      <alignment vertical="center" wrapText="1"/>
    </xf>
    <xf numFmtId="178" fontId="2" fillId="0" borderId="1" xfId="3" applyNumberFormat="1" applyFont="1" applyFill="1" applyBorder="1" applyAlignment="1">
      <alignment vertical="center" wrapText="1"/>
    </xf>
    <xf numFmtId="0" fontId="0" fillId="0" borderId="1" xfId="0" applyFill="1" applyBorder="1" applyAlignment="1">
      <alignment horizontal="left" vertical="center" wrapText="1"/>
    </xf>
    <xf numFmtId="0" fontId="6" fillId="0" borderId="4" xfId="3" applyNumberFormat="1" applyFont="1" applyFill="1" applyBorder="1" applyAlignment="1">
      <alignment horizontal="left" vertical="center" wrapText="1"/>
    </xf>
    <xf numFmtId="179" fontId="0" fillId="0" borderId="1" xfId="0" applyNumberFormat="1" applyBorder="1">
      <alignment vertical="center"/>
    </xf>
    <xf numFmtId="57" fontId="0" fillId="0" borderId="1" xfId="0" applyNumberFormat="1" applyFill="1" applyBorder="1">
      <alignment vertical="center"/>
    </xf>
    <xf numFmtId="179" fontId="0" fillId="0" borderId="1" xfId="0" applyNumberFormat="1" applyFill="1" applyBorder="1">
      <alignment vertical="center"/>
    </xf>
    <xf numFmtId="38" fontId="0" fillId="0" borderId="1" xfId="1" applyFont="1" applyFill="1" applyBorder="1">
      <alignment vertical="center"/>
    </xf>
    <xf numFmtId="0" fontId="0" fillId="0" borderId="0" xfId="0" applyFill="1">
      <alignment vertical="center"/>
    </xf>
    <xf numFmtId="38" fontId="2" fillId="0" borderId="1" xfId="1" applyFont="1" applyFill="1" applyBorder="1">
      <alignment vertical="center"/>
    </xf>
    <xf numFmtId="3" fontId="0" fillId="0" borderId="1" xfId="0" applyNumberFormat="1" applyFont="1" applyBorder="1">
      <alignment vertical="center"/>
    </xf>
    <xf numFmtId="38" fontId="0" fillId="0" borderId="1" xfId="1" applyNumberFormat="1" applyFont="1" applyFill="1" applyBorder="1">
      <alignment vertical="center"/>
    </xf>
    <xf numFmtId="0" fontId="2" fillId="0" borderId="1" xfId="0" applyFont="1" applyFill="1" applyBorder="1" applyAlignment="1">
      <alignment horizontal="left" vertical="center" wrapText="1"/>
    </xf>
    <xf numFmtId="38" fontId="0" fillId="0" borderId="1" xfId="1" applyFont="1" applyBorder="1">
      <alignment vertical="center"/>
    </xf>
    <xf numFmtId="0" fontId="6" fillId="0" borderId="5" xfId="3" applyNumberFormat="1" applyFont="1" applyFill="1" applyBorder="1" applyAlignment="1">
      <alignment horizontal="left" vertical="center" wrapText="1"/>
    </xf>
    <xf numFmtId="0" fontId="0" fillId="0" borderId="2" xfId="0" applyBorder="1" applyAlignment="1">
      <alignment horizontal="distributed" vertical="center" wrapText="1" justifyLastLine="1"/>
    </xf>
    <xf numFmtId="0" fontId="0" fillId="0" borderId="3" xfId="0" applyBorder="1" applyAlignment="1">
      <alignment horizontal="distributed" vertical="center" wrapText="1" justifyLastLine="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38" fontId="0" fillId="0" borderId="2" xfId="1" applyFont="1" applyBorder="1" applyAlignment="1">
      <alignment horizontal="center" vertical="center"/>
    </xf>
    <xf numFmtId="38" fontId="0" fillId="0" borderId="3" xfId="1" applyFont="1" applyBorder="1" applyAlignment="1">
      <alignment horizontal="center" vertical="center"/>
    </xf>
    <xf numFmtId="177" fontId="0" fillId="0" borderId="2" xfId="0" applyNumberFormat="1" applyBorder="1" applyAlignment="1">
      <alignment horizontal="center" vertical="center" wrapText="1"/>
    </xf>
    <xf numFmtId="177" fontId="0" fillId="0" borderId="3" xfId="0" applyNumberForma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cellXfs>
  <cellStyles count="4">
    <cellStyle name="桁区切り" xfId="1" builtinId="6"/>
    <cellStyle name="桁区切り 3" xfId="2" xr:uid="{00000000-0005-0000-0000-000001000000}"/>
    <cellStyle name="標準" xfId="0" builtinId="0"/>
    <cellStyle name="標準_１６７調査票４案件best100（再検討）0914提出用" xfId="3" xr:uid="{00000000-0005-0000-0000-000003000000}"/>
  </cellStyles>
  <dxfs count="4">
    <dxf>
      <font>
        <color theme="1"/>
        <name val="ＭＳ Ｐゴシック"/>
        <scheme val="none"/>
      </font>
      <fill>
        <patternFill patternType="none">
          <bgColor indexed="65"/>
        </patternFill>
      </fill>
    </dxf>
    <dxf>
      <font>
        <condense val="0"/>
        <extend val="0"/>
        <color rgb="FF9C0006"/>
      </font>
      <fill>
        <patternFill>
          <bgColor rgb="FFFFC7CE"/>
        </patternFill>
      </fill>
    </dxf>
    <dxf>
      <font>
        <color theme="1"/>
        <name val="ＭＳ Ｐゴシック"/>
        <scheme val="none"/>
      </font>
      <fill>
        <patternFill patternType="none">
          <bgColor indexed="65"/>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4"/>
  <sheetViews>
    <sheetView view="pageBreakPreview" zoomScale="80" zoomScaleNormal="90" zoomScaleSheetLayoutView="80" workbookViewId="0">
      <pane ySplit="5" topLeftCell="A6" activePane="bottomLeft" state="frozen"/>
      <selection pane="bottomLeft" activeCell="A7" sqref="A7"/>
    </sheetView>
  </sheetViews>
  <sheetFormatPr defaultRowHeight="13.2"/>
  <cols>
    <col min="1" max="1" width="35.109375" bestFit="1" customWidth="1"/>
    <col min="2" max="2" width="31.88671875" customWidth="1"/>
    <col min="3" max="3" width="16.109375" bestFit="1" customWidth="1"/>
    <col min="4" max="4" width="35.109375" bestFit="1" customWidth="1"/>
    <col min="5" max="5" width="28.77734375" customWidth="1"/>
    <col min="6" max="7" width="12.77734375" bestFit="1" customWidth="1"/>
    <col min="8" max="8" width="10.33203125" bestFit="1" customWidth="1"/>
    <col min="9" max="11" width="10.33203125" customWidth="1"/>
    <col min="12" max="12" width="20.33203125" customWidth="1"/>
  </cols>
  <sheetData>
    <row r="1" spans="1:12">
      <c r="L1" s="9" t="s">
        <v>4</v>
      </c>
    </row>
    <row r="2" spans="1:12" ht="21">
      <c r="A2" s="10" t="s">
        <v>5</v>
      </c>
      <c r="B2" s="10"/>
      <c r="C2" s="10"/>
      <c r="D2" s="10"/>
      <c r="E2" s="10"/>
      <c r="F2" s="11"/>
      <c r="G2" s="11"/>
      <c r="H2" s="11"/>
      <c r="I2" s="11"/>
      <c r="J2" s="11"/>
      <c r="K2" s="11"/>
      <c r="L2" s="11"/>
    </row>
    <row r="3" spans="1:12" ht="22.5" customHeight="1"/>
    <row r="4" spans="1:12" ht="27" customHeight="1">
      <c r="A4" s="63" t="s">
        <v>56</v>
      </c>
      <c r="B4" s="63" t="s">
        <v>58</v>
      </c>
      <c r="C4" s="65" t="s">
        <v>0</v>
      </c>
      <c r="D4" s="63" t="s">
        <v>57</v>
      </c>
      <c r="E4" s="63" t="s">
        <v>50</v>
      </c>
      <c r="F4" s="65" t="s">
        <v>51</v>
      </c>
      <c r="G4" s="67" t="s">
        <v>52</v>
      </c>
      <c r="H4" s="63" t="s">
        <v>1</v>
      </c>
      <c r="I4" s="60" t="s">
        <v>12</v>
      </c>
      <c r="J4" s="61"/>
      <c r="K4" s="62"/>
      <c r="L4" s="58" t="s">
        <v>55</v>
      </c>
    </row>
    <row r="5" spans="1:12" ht="40.5" customHeight="1">
      <c r="A5" s="64"/>
      <c r="B5" s="64"/>
      <c r="C5" s="66"/>
      <c r="D5" s="64"/>
      <c r="E5" s="64"/>
      <c r="F5" s="66"/>
      <c r="G5" s="68"/>
      <c r="H5" s="64"/>
      <c r="I5" s="1" t="s">
        <v>13</v>
      </c>
      <c r="J5" s="1" t="s">
        <v>14</v>
      </c>
      <c r="K5" s="1" t="s">
        <v>15</v>
      </c>
      <c r="L5" s="59"/>
    </row>
    <row r="6" spans="1:12" ht="40.5" customHeight="1">
      <c r="A6" s="4" t="s">
        <v>28</v>
      </c>
      <c r="B6" s="19"/>
      <c r="C6" s="21"/>
      <c r="D6" s="25"/>
      <c r="E6" s="4"/>
      <c r="F6" s="28"/>
      <c r="G6" s="28"/>
      <c r="H6" s="14"/>
      <c r="I6" s="7"/>
      <c r="J6" s="7"/>
      <c r="K6" s="7"/>
      <c r="L6" s="2"/>
    </row>
    <row r="7" spans="1:12" ht="40.5" customHeight="1">
      <c r="A7" s="2"/>
      <c r="B7" s="1"/>
      <c r="C7" s="12"/>
      <c r="D7" s="4"/>
      <c r="E7" s="2"/>
      <c r="F7" s="22"/>
      <c r="G7" s="22"/>
      <c r="H7" s="7"/>
      <c r="I7" s="7"/>
      <c r="J7" s="7"/>
      <c r="K7" s="7"/>
      <c r="L7" s="2"/>
    </row>
    <row r="8" spans="1:12" ht="40.5" customHeight="1">
      <c r="A8" s="2"/>
      <c r="B8" s="1"/>
      <c r="C8" s="12"/>
      <c r="D8" s="4"/>
      <c r="E8" s="2"/>
      <c r="F8" s="22"/>
      <c r="G8" s="22"/>
      <c r="H8" s="7"/>
      <c r="I8" s="7"/>
      <c r="J8" s="7"/>
      <c r="K8" s="7"/>
      <c r="L8" s="2"/>
    </row>
    <row r="9" spans="1:12" ht="40.5" customHeight="1">
      <c r="A9" s="2"/>
      <c r="B9" s="1"/>
      <c r="C9" s="12"/>
      <c r="D9" s="4"/>
      <c r="E9" s="2"/>
      <c r="F9" s="22"/>
      <c r="G9" s="22"/>
      <c r="H9" s="7"/>
      <c r="I9" s="7"/>
      <c r="J9" s="7"/>
      <c r="K9" s="7"/>
      <c r="L9" s="2"/>
    </row>
    <row r="10" spans="1:12" ht="40.5" customHeight="1">
      <c r="A10" s="2"/>
      <c r="B10" s="1"/>
      <c r="C10" s="12"/>
      <c r="D10" s="4"/>
      <c r="E10" s="2"/>
      <c r="F10" s="22"/>
      <c r="G10" s="22"/>
      <c r="H10" s="7"/>
      <c r="I10" s="7"/>
      <c r="J10" s="7"/>
      <c r="K10" s="7"/>
      <c r="L10" s="2"/>
    </row>
    <row r="11" spans="1:12" ht="40.5" customHeight="1">
      <c r="A11" s="2"/>
      <c r="B11" s="1"/>
      <c r="C11" s="12"/>
      <c r="D11" s="4"/>
      <c r="E11" s="2"/>
      <c r="F11" s="22"/>
      <c r="G11" s="22"/>
      <c r="H11" s="7"/>
      <c r="I11" s="7"/>
      <c r="J11" s="7"/>
      <c r="K11" s="7"/>
      <c r="L11" s="2"/>
    </row>
    <row r="12" spans="1:12" ht="40.5" customHeight="1">
      <c r="A12" s="2"/>
      <c r="B12" s="1"/>
      <c r="C12" s="12"/>
      <c r="D12" s="4"/>
      <c r="E12" s="2"/>
      <c r="F12" s="22"/>
      <c r="G12" s="22"/>
      <c r="H12" s="7"/>
      <c r="I12" s="7"/>
      <c r="J12" s="7"/>
      <c r="K12" s="7"/>
      <c r="L12" s="2"/>
    </row>
    <row r="13" spans="1:12" ht="40.5" customHeight="1">
      <c r="A13" s="2"/>
      <c r="B13" s="1"/>
      <c r="C13" s="12"/>
      <c r="D13" s="4"/>
      <c r="E13" s="2"/>
      <c r="F13" s="22"/>
      <c r="G13" s="22"/>
      <c r="H13" s="7"/>
      <c r="I13" s="7"/>
      <c r="J13" s="7"/>
      <c r="K13" s="7"/>
      <c r="L13" s="2"/>
    </row>
    <row r="14" spans="1:12" ht="40.5" customHeight="1">
      <c r="A14" s="2"/>
      <c r="B14" s="1"/>
      <c r="C14" s="12"/>
      <c r="D14" s="4"/>
      <c r="E14" s="2"/>
      <c r="F14" s="22"/>
      <c r="G14" s="22"/>
      <c r="H14" s="7"/>
      <c r="I14" s="7"/>
      <c r="J14" s="7"/>
      <c r="K14" s="7"/>
      <c r="L14" s="2"/>
    </row>
    <row r="15" spans="1:12" ht="40.5" customHeight="1">
      <c r="A15" s="2"/>
      <c r="B15" s="1"/>
      <c r="C15" s="12"/>
      <c r="D15" s="4"/>
      <c r="E15" s="2"/>
      <c r="F15" s="22"/>
      <c r="G15" s="22"/>
      <c r="H15" s="7"/>
      <c r="I15" s="7"/>
      <c r="J15" s="7"/>
      <c r="K15" s="7"/>
      <c r="L15" s="2"/>
    </row>
    <row r="16" spans="1:12" ht="40.5" customHeight="1">
      <c r="A16" s="2"/>
      <c r="B16" s="1"/>
      <c r="C16" s="12"/>
      <c r="D16" s="4"/>
      <c r="E16" s="2"/>
      <c r="F16" s="13"/>
      <c r="G16" s="13"/>
      <c r="H16" s="7"/>
      <c r="I16" s="7"/>
      <c r="J16" s="7"/>
      <c r="K16" s="7"/>
      <c r="L16" s="2"/>
    </row>
    <row r="17" spans="1:12" ht="40.5" customHeight="1">
      <c r="A17" s="2"/>
      <c r="B17" s="2"/>
      <c r="C17" s="2"/>
      <c r="D17" s="2"/>
      <c r="E17" s="2"/>
      <c r="F17" s="2"/>
      <c r="G17" s="2"/>
      <c r="H17" s="2"/>
      <c r="I17" s="2"/>
      <c r="J17" s="2"/>
      <c r="K17" s="2"/>
      <c r="L17" s="2"/>
    </row>
    <row r="18" spans="1:12" ht="40.5" customHeight="1">
      <c r="A18" s="2"/>
      <c r="B18" s="2"/>
      <c r="C18" s="2"/>
      <c r="D18" s="2"/>
      <c r="E18" s="2"/>
      <c r="F18" s="2"/>
      <c r="G18" s="2"/>
      <c r="H18" s="2"/>
      <c r="I18" s="2"/>
      <c r="J18" s="2"/>
      <c r="K18" s="2"/>
      <c r="L18" s="2"/>
    </row>
    <row r="19" spans="1:12" ht="40.5" customHeight="1">
      <c r="A19" s="2"/>
      <c r="B19" s="2"/>
      <c r="C19" s="2"/>
      <c r="D19" s="2"/>
      <c r="E19" s="2"/>
      <c r="F19" s="2"/>
      <c r="G19" s="2"/>
      <c r="H19" s="2"/>
      <c r="I19" s="2"/>
      <c r="J19" s="2"/>
      <c r="K19" s="2"/>
      <c r="L19" s="2"/>
    </row>
    <row r="20" spans="1:12" ht="40.5" customHeight="1">
      <c r="A20" s="2"/>
      <c r="B20" s="2"/>
      <c r="C20" s="2"/>
      <c r="D20" s="2"/>
      <c r="E20" s="2"/>
      <c r="F20" s="2"/>
      <c r="G20" s="2"/>
      <c r="H20" s="2"/>
      <c r="I20" s="2"/>
      <c r="J20" s="2"/>
      <c r="K20" s="2"/>
      <c r="L20" s="2"/>
    </row>
    <row r="21" spans="1:12" ht="40.5" customHeight="1">
      <c r="A21" s="2"/>
      <c r="B21" s="2"/>
      <c r="C21" s="2"/>
      <c r="D21" s="2"/>
      <c r="E21" s="2"/>
      <c r="F21" s="2"/>
      <c r="G21" s="2"/>
      <c r="H21" s="2"/>
      <c r="I21" s="2"/>
      <c r="J21" s="2"/>
      <c r="K21" s="2"/>
      <c r="L21" s="2"/>
    </row>
    <row r="22" spans="1:12" ht="40.5" customHeight="1">
      <c r="A22" s="2"/>
      <c r="B22" s="2"/>
      <c r="C22" s="2"/>
      <c r="D22" s="2"/>
      <c r="E22" s="2"/>
      <c r="F22" s="2"/>
      <c r="G22" s="2"/>
      <c r="H22" s="2"/>
      <c r="I22" s="2"/>
      <c r="J22" s="2"/>
      <c r="K22" s="2"/>
      <c r="L22" s="2"/>
    </row>
    <row r="23" spans="1:12" ht="40.5" customHeight="1">
      <c r="A23" s="2"/>
      <c r="B23" s="2"/>
      <c r="C23" s="2"/>
      <c r="D23" s="2"/>
      <c r="E23" s="2"/>
      <c r="F23" s="2"/>
      <c r="G23" s="2"/>
      <c r="H23" s="2"/>
      <c r="I23" s="2"/>
      <c r="J23" s="2"/>
      <c r="K23" s="2"/>
      <c r="L23" s="2"/>
    </row>
    <row r="24" spans="1:12" ht="40.5" customHeight="1">
      <c r="A24" s="2"/>
      <c r="B24" s="2"/>
      <c r="C24" s="2"/>
      <c r="D24" s="2"/>
      <c r="E24" s="2"/>
      <c r="F24" s="2"/>
      <c r="G24" s="2"/>
      <c r="H24" s="2"/>
      <c r="I24" s="2"/>
      <c r="J24" s="2"/>
      <c r="K24" s="2"/>
      <c r="L24" s="2"/>
    </row>
  </sheetData>
  <mergeCells count="10">
    <mergeCell ref="L4:L5"/>
    <mergeCell ref="I4:K4"/>
    <mergeCell ref="A4:A5"/>
    <mergeCell ref="B4:B5"/>
    <mergeCell ref="C4:C5"/>
    <mergeCell ref="D4:D5"/>
    <mergeCell ref="E4:E5"/>
    <mergeCell ref="F4:F5"/>
    <mergeCell ref="G4:G5"/>
    <mergeCell ref="H4:H5"/>
  </mergeCells>
  <phoneticPr fontId="1"/>
  <pageMargins left="0.39370078740157483" right="0.39370078740157483" top="0.98425196850393704" bottom="0.39370078740157483" header="0.31496062992125984" footer="0.31496062992125984"/>
  <pageSetup paperSize="9" scale="60"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M164"/>
  <sheetViews>
    <sheetView tabSelected="1" view="pageBreakPreview" zoomScale="90" zoomScaleNormal="90" zoomScaleSheetLayoutView="90" workbookViewId="0">
      <pane ySplit="5" topLeftCell="A108" activePane="bottomLeft" state="frozen"/>
      <selection activeCell="A7" sqref="A7"/>
      <selection pane="bottomLeft" activeCell="B110" sqref="B110"/>
    </sheetView>
  </sheetViews>
  <sheetFormatPr defaultRowHeight="13.2"/>
  <cols>
    <col min="1" max="1" width="35.109375" bestFit="1" customWidth="1"/>
    <col min="2" max="2" width="31.88671875" customWidth="1"/>
    <col min="3" max="3" width="16.109375" bestFit="1" customWidth="1"/>
    <col min="4" max="4" width="35.109375" bestFit="1" customWidth="1"/>
    <col min="5" max="5" width="28.77734375" customWidth="1"/>
    <col min="6" max="6" width="12.77734375" bestFit="1" customWidth="1"/>
    <col min="7" max="7" width="12.77734375" style="32" bestFit="1" customWidth="1"/>
    <col min="8" max="8" width="10.33203125" style="30" bestFit="1" customWidth="1"/>
    <col min="9" max="11" width="10.33203125" customWidth="1"/>
    <col min="12" max="12" width="20.33203125" customWidth="1"/>
  </cols>
  <sheetData>
    <row r="1" spans="1:12">
      <c r="L1" s="9" t="s">
        <v>6</v>
      </c>
    </row>
    <row r="2" spans="1:12" ht="21">
      <c r="A2" s="10" t="s">
        <v>7</v>
      </c>
      <c r="B2" s="10"/>
      <c r="C2" s="10"/>
      <c r="D2" s="10"/>
      <c r="E2" s="10"/>
      <c r="F2" s="11"/>
      <c r="G2" s="33"/>
      <c r="H2" s="31"/>
      <c r="I2" s="11"/>
      <c r="J2" s="11"/>
      <c r="K2" s="11"/>
      <c r="L2" s="11"/>
    </row>
    <row r="3" spans="1:12" ht="22.5" customHeight="1"/>
    <row r="4" spans="1:12" ht="27" customHeight="1">
      <c r="A4" s="63" t="s">
        <v>49</v>
      </c>
      <c r="B4" s="63" t="s">
        <v>58</v>
      </c>
      <c r="C4" s="65" t="s">
        <v>0</v>
      </c>
      <c r="D4" s="63" t="s">
        <v>57</v>
      </c>
      <c r="E4" s="63" t="s">
        <v>50</v>
      </c>
      <c r="F4" s="65" t="s">
        <v>51</v>
      </c>
      <c r="G4" s="67" t="s">
        <v>52</v>
      </c>
      <c r="H4" s="69" t="s">
        <v>1</v>
      </c>
      <c r="I4" s="60" t="s">
        <v>12</v>
      </c>
      <c r="J4" s="61"/>
      <c r="K4" s="62"/>
      <c r="L4" s="58" t="s">
        <v>55</v>
      </c>
    </row>
    <row r="5" spans="1:12" ht="40.5" customHeight="1">
      <c r="A5" s="64"/>
      <c r="B5" s="64"/>
      <c r="C5" s="66"/>
      <c r="D5" s="64"/>
      <c r="E5" s="64"/>
      <c r="F5" s="66"/>
      <c r="G5" s="68"/>
      <c r="H5" s="70"/>
      <c r="I5" s="1" t="s">
        <v>13</v>
      </c>
      <c r="J5" s="1" t="s">
        <v>61</v>
      </c>
      <c r="K5" s="1" t="s">
        <v>15</v>
      </c>
      <c r="L5" s="59"/>
    </row>
    <row r="6" spans="1:12" s="51" customFormat="1" ht="40.5" hidden="1" customHeight="1">
      <c r="A6" s="39" t="s">
        <v>63</v>
      </c>
      <c r="B6" s="18" t="s">
        <v>23</v>
      </c>
      <c r="C6" s="48">
        <v>43336</v>
      </c>
      <c r="D6" s="18" t="s">
        <v>29</v>
      </c>
      <c r="E6" s="20" t="s">
        <v>10</v>
      </c>
      <c r="F6" s="49"/>
      <c r="G6" s="50">
        <v>26244000</v>
      </c>
      <c r="H6" s="14"/>
      <c r="I6" s="39"/>
      <c r="J6" s="39"/>
      <c r="K6" s="39"/>
      <c r="L6" s="39"/>
    </row>
    <row r="7" spans="1:12" s="51" customFormat="1" ht="40.5" hidden="1" customHeight="1">
      <c r="A7" s="39" t="s">
        <v>67</v>
      </c>
      <c r="B7" s="18" t="s">
        <v>23</v>
      </c>
      <c r="C7" s="48">
        <v>43336</v>
      </c>
      <c r="D7" s="18" t="s">
        <v>65</v>
      </c>
      <c r="E7" s="20" t="s">
        <v>66</v>
      </c>
      <c r="F7" s="49"/>
      <c r="G7" s="50">
        <v>969840</v>
      </c>
      <c r="H7" s="14"/>
      <c r="I7" s="39"/>
      <c r="J7" s="39"/>
      <c r="K7" s="39"/>
      <c r="L7" s="39"/>
    </row>
    <row r="8" spans="1:12" s="51" customFormat="1" ht="40.5" hidden="1" customHeight="1">
      <c r="A8" s="39" t="s">
        <v>70</v>
      </c>
      <c r="B8" s="18" t="s">
        <v>23</v>
      </c>
      <c r="C8" s="48">
        <v>43368</v>
      </c>
      <c r="D8" s="18" t="s">
        <v>76</v>
      </c>
      <c r="E8" s="20" t="s">
        <v>47</v>
      </c>
      <c r="F8" s="49"/>
      <c r="G8" s="50">
        <v>2946153</v>
      </c>
      <c r="H8" s="14"/>
      <c r="I8" s="39"/>
      <c r="J8" s="39"/>
      <c r="K8" s="39"/>
      <c r="L8" s="39"/>
    </row>
    <row r="9" spans="1:12" s="51" customFormat="1" ht="40.5" hidden="1" customHeight="1">
      <c r="A9" s="39" t="s">
        <v>71</v>
      </c>
      <c r="B9" s="18" t="s">
        <v>23</v>
      </c>
      <c r="C9" s="48">
        <v>43378</v>
      </c>
      <c r="D9" s="18" t="s">
        <v>78</v>
      </c>
      <c r="E9" s="20" t="s">
        <v>47</v>
      </c>
      <c r="F9" s="49"/>
      <c r="G9" s="50">
        <v>1397542</v>
      </c>
      <c r="H9" s="14"/>
      <c r="I9" s="39"/>
      <c r="J9" s="39"/>
      <c r="K9" s="39"/>
      <c r="L9" s="39"/>
    </row>
    <row r="10" spans="1:12" s="51" customFormat="1" ht="52.8" hidden="1">
      <c r="A10" s="39" t="s">
        <v>71</v>
      </c>
      <c r="B10" s="18" t="s">
        <v>23</v>
      </c>
      <c r="C10" s="48">
        <v>43378</v>
      </c>
      <c r="D10" s="18" t="s">
        <v>81</v>
      </c>
      <c r="E10" s="20" t="s">
        <v>47</v>
      </c>
      <c r="F10" s="49"/>
      <c r="G10" s="50">
        <v>2779035</v>
      </c>
      <c r="H10" s="14"/>
      <c r="I10" s="39"/>
      <c r="J10" s="39"/>
      <c r="K10" s="39"/>
      <c r="L10" s="39"/>
    </row>
    <row r="11" spans="1:12" s="51" customFormat="1" ht="40.5" hidden="1" customHeight="1">
      <c r="A11" s="6" t="s">
        <v>77</v>
      </c>
      <c r="B11" s="18" t="s">
        <v>23</v>
      </c>
      <c r="C11" s="48">
        <v>43446</v>
      </c>
      <c r="D11" s="18" t="s">
        <v>78</v>
      </c>
      <c r="E11" s="20" t="s">
        <v>47</v>
      </c>
      <c r="F11" s="49"/>
      <c r="G11" s="50">
        <v>8351532</v>
      </c>
      <c r="H11" s="14"/>
      <c r="I11" s="39"/>
      <c r="J11" s="39"/>
      <c r="K11" s="39"/>
      <c r="L11" s="39"/>
    </row>
    <row r="12" spans="1:12" s="51" customFormat="1" ht="40.5" hidden="1" customHeight="1">
      <c r="A12" s="39" t="s">
        <v>69</v>
      </c>
      <c r="B12" s="18" t="s">
        <v>23</v>
      </c>
      <c r="C12" s="48">
        <v>43462</v>
      </c>
      <c r="D12" s="18" t="s">
        <v>68</v>
      </c>
      <c r="E12" s="20" t="s">
        <v>47</v>
      </c>
      <c r="F12" s="49"/>
      <c r="G12" s="50">
        <v>2471040</v>
      </c>
      <c r="H12" s="14"/>
      <c r="I12" s="39"/>
      <c r="J12" s="39"/>
      <c r="K12" s="39"/>
      <c r="L12" s="39"/>
    </row>
    <row r="13" spans="1:12" s="51" customFormat="1" ht="40.5" hidden="1" customHeight="1">
      <c r="A13" s="18" t="s">
        <v>33</v>
      </c>
      <c r="B13" s="18" t="s">
        <v>23</v>
      </c>
      <c r="C13" s="48">
        <v>43494</v>
      </c>
      <c r="D13" s="18" t="s">
        <v>72</v>
      </c>
      <c r="E13" s="20" t="s">
        <v>10</v>
      </c>
      <c r="F13" s="49"/>
      <c r="G13" s="50">
        <v>4589613</v>
      </c>
      <c r="H13" s="14"/>
      <c r="I13" s="39"/>
      <c r="J13" s="39"/>
      <c r="K13" s="39"/>
      <c r="L13" s="39"/>
    </row>
    <row r="14" spans="1:12" s="51" customFormat="1" ht="40.5" hidden="1" customHeight="1">
      <c r="A14" s="18" t="s">
        <v>32</v>
      </c>
      <c r="B14" s="18" t="s">
        <v>23</v>
      </c>
      <c r="C14" s="48">
        <v>43494</v>
      </c>
      <c r="D14" s="18" t="s">
        <v>39</v>
      </c>
      <c r="E14" s="20" t="s">
        <v>10</v>
      </c>
      <c r="F14" s="49"/>
      <c r="G14" s="50">
        <v>11671270.68</v>
      </c>
      <c r="H14" s="14"/>
      <c r="I14" s="39"/>
      <c r="J14" s="39"/>
      <c r="K14" s="39"/>
      <c r="L14" s="39"/>
    </row>
    <row r="15" spans="1:12" s="51" customFormat="1" ht="40.5" hidden="1" customHeight="1">
      <c r="A15" s="39" t="s">
        <v>73</v>
      </c>
      <c r="B15" s="18" t="s">
        <v>23</v>
      </c>
      <c r="C15" s="48">
        <v>43523</v>
      </c>
      <c r="D15" s="18" t="s">
        <v>82</v>
      </c>
      <c r="E15" s="20" t="s">
        <v>10</v>
      </c>
      <c r="F15" s="49"/>
      <c r="G15" s="50">
        <v>52915680</v>
      </c>
      <c r="H15" s="14"/>
      <c r="I15" s="39"/>
      <c r="J15" s="39"/>
      <c r="K15" s="39"/>
      <c r="L15" s="39"/>
    </row>
    <row r="16" spans="1:12" s="51" customFormat="1" ht="40.5" hidden="1" customHeight="1">
      <c r="A16" s="39" t="s">
        <v>75</v>
      </c>
      <c r="B16" s="18" t="s">
        <v>23</v>
      </c>
      <c r="C16" s="48">
        <v>43523</v>
      </c>
      <c r="D16" s="18" t="s">
        <v>22</v>
      </c>
      <c r="E16" s="20" t="s">
        <v>10</v>
      </c>
      <c r="F16" s="49"/>
      <c r="G16" s="50">
        <v>26481288</v>
      </c>
      <c r="H16" s="14"/>
      <c r="I16" s="39"/>
      <c r="J16" s="39"/>
      <c r="K16" s="39"/>
      <c r="L16" s="39"/>
    </row>
    <row r="17" spans="1:12" s="51" customFormat="1" ht="40.5" hidden="1" customHeight="1">
      <c r="A17" s="39" t="s">
        <v>31</v>
      </c>
      <c r="B17" s="18" t="s">
        <v>23</v>
      </c>
      <c r="C17" s="48">
        <v>43532</v>
      </c>
      <c r="D17" s="18" t="s">
        <v>22</v>
      </c>
      <c r="E17" s="20" t="s">
        <v>10</v>
      </c>
      <c r="F17" s="49"/>
      <c r="G17" s="50">
        <v>2350952</v>
      </c>
      <c r="H17" s="14"/>
      <c r="I17" s="39"/>
      <c r="J17" s="39"/>
      <c r="K17" s="39"/>
      <c r="L17" s="39"/>
    </row>
    <row r="18" spans="1:12" s="51" customFormat="1" ht="40.5" hidden="1" customHeight="1">
      <c r="A18" s="39" t="s">
        <v>11</v>
      </c>
      <c r="B18" s="18" t="s">
        <v>23</v>
      </c>
      <c r="C18" s="48">
        <v>43542</v>
      </c>
      <c r="D18" s="18" t="s">
        <v>79</v>
      </c>
      <c r="E18" s="20" t="s">
        <v>10</v>
      </c>
      <c r="F18" s="49"/>
      <c r="G18" s="50">
        <v>7467552</v>
      </c>
      <c r="H18" s="14"/>
      <c r="I18" s="39"/>
      <c r="J18" s="39"/>
      <c r="K18" s="39"/>
      <c r="L18" s="39"/>
    </row>
    <row r="19" spans="1:12" s="51" customFormat="1" ht="40.5" hidden="1" customHeight="1">
      <c r="A19" s="39" t="s">
        <v>11</v>
      </c>
      <c r="B19" s="18" t="s">
        <v>23</v>
      </c>
      <c r="C19" s="48">
        <v>43542</v>
      </c>
      <c r="D19" s="18" t="s">
        <v>40</v>
      </c>
      <c r="E19" s="20" t="s">
        <v>10</v>
      </c>
      <c r="F19" s="49"/>
      <c r="G19" s="50">
        <v>30524947</v>
      </c>
      <c r="H19" s="14"/>
      <c r="I19" s="39"/>
      <c r="J19" s="39"/>
      <c r="K19" s="39"/>
      <c r="L19" s="39"/>
    </row>
    <row r="20" spans="1:12" s="51" customFormat="1" ht="40.5" hidden="1" customHeight="1">
      <c r="A20" s="39" t="s">
        <v>11</v>
      </c>
      <c r="B20" s="18" t="s">
        <v>23</v>
      </c>
      <c r="C20" s="48">
        <v>43542</v>
      </c>
      <c r="D20" s="18" t="s">
        <v>41</v>
      </c>
      <c r="E20" s="20" t="s">
        <v>10</v>
      </c>
      <c r="F20" s="49"/>
      <c r="G20" s="50">
        <v>8660520</v>
      </c>
      <c r="H20" s="14"/>
      <c r="I20" s="39"/>
      <c r="J20" s="39"/>
      <c r="K20" s="39"/>
      <c r="L20" s="39"/>
    </row>
    <row r="21" spans="1:12" s="51" customFormat="1" ht="40.5" hidden="1" customHeight="1">
      <c r="A21" s="39" t="s">
        <v>11</v>
      </c>
      <c r="B21" s="18" t="s">
        <v>23</v>
      </c>
      <c r="C21" s="48">
        <v>43542</v>
      </c>
      <c r="D21" s="18" t="s">
        <v>80</v>
      </c>
      <c r="E21" s="20" t="s">
        <v>10</v>
      </c>
      <c r="F21" s="49"/>
      <c r="G21" s="50">
        <v>1445040</v>
      </c>
      <c r="H21" s="14"/>
      <c r="I21" s="39"/>
      <c r="J21" s="39"/>
      <c r="K21" s="39"/>
      <c r="L21" s="39"/>
    </row>
    <row r="22" spans="1:12" s="51" customFormat="1" ht="40.5" hidden="1" customHeight="1">
      <c r="A22" s="39" t="s">
        <v>20</v>
      </c>
      <c r="B22" s="18" t="s">
        <v>23</v>
      </c>
      <c r="C22" s="48">
        <v>43542</v>
      </c>
      <c r="D22" s="18" t="s">
        <v>40</v>
      </c>
      <c r="E22" s="20" t="s">
        <v>10</v>
      </c>
      <c r="F22" s="49"/>
      <c r="G22" s="50">
        <v>2637792</v>
      </c>
      <c r="H22" s="14"/>
      <c r="I22" s="39"/>
      <c r="J22" s="39"/>
      <c r="K22" s="39"/>
      <c r="L22" s="39"/>
    </row>
    <row r="23" spans="1:12" s="51" customFormat="1" ht="40.5" hidden="1" customHeight="1">
      <c r="A23" s="39" t="s">
        <v>20</v>
      </c>
      <c r="B23" s="18" t="s">
        <v>23</v>
      </c>
      <c r="C23" s="48">
        <v>43542</v>
      </c>
      <c r="D23" s="18" t="s">
        <v>42</v>
      </c>
      <c r="E23" s="20" t="s">
        <v>10</v>
      </c>
      <c r="F23" s="49"/>
      <c r="G23" s="50">
        <v>4281984</v>
      </c>
      <c r="H23" s="14"/>
      <c r="I23" s="39"/>
      <c r="J23" s="39"/>
      <c r="K23" s="39"/>
      <c r="L23" s="39"/>
    </row>
    <row r="24" spans="1:12" s="51" customFormat="1" ht="40.5" hidden="1" customHeight="1">
      <c r="A24" s="39" t="s">
        <v>11</v>
      </c>
      <c r="B24" s="18" t="s">
        <v>23</v>
      </c>
      <c r="C24" s="48">
        <v>43552</v>
      </c>
      <c r="D24" s="18" t="s">
        <v>40</v>
      </c>
      <c r="E24" s="20" t="s">
        <v>10</v>
      </c>
      <c r="F24" s="49"/>
      <c r="G24" s="50">
        <v>4714070</v>
      </c>
      <c r="H24" s="14"/>
      <c r="I24" s="39"/>
      <c r="J24" s="39"/>
      <c r="K24" s="39"/>
      <c r="L24" s="39"/>
    </row>
    <row r="25" spans="1:12" s="51" customFormat="1" ht="40.5" hidden="1" customHeight="1">
      <c r="A25" s="39" t="s">
        <v>34</v>
      </c>
      <c r="B25" s="18" t="s">
        <v>23</v>
      </c>
      <c r="C25" s="48">
        <v>43553</v>
      </c>
      <c r="D25" s="18" t="s">
        <v>40</v>
      </c>
      <c r="E25" s="20" t="s">
        <v>10</v>
      </c>
      <c r="F25" s="49"/>
      <c r="G25" s="50">
        <v>1772614</v>
      </c>
      <c r="H25" s="14"/>
      <c r="I25" s="39"/>
      <c r="J25" s="39"/>
      <c r="K25" s="39"/>
      <c r="L25" s="39"/>
    </row>
    <row r="26" spans="1:12" s="51" customFormat="1" ht="40.5" hidden="1" customHeight="1">
      <c r="A26" s="39" t="s">
        <v>34</v>
      </c>
      <c r="B26" s="18" t="s">
        <v>23</v>
      </c>
      <c r="C26" s="48">
        <v>43553</v>
      </c>
      <c r="D26" s="18" t="s">
        <v>88</v>
      </c>
      <c r="E26" s="20" t="s">
        <v>10</v>
      </c>
      <c r="F26" s="49"/>
      <c r="G26" s="50">
        <v>11381165</v>
      </c>
      <c r="H26" s="14"/>
      <c r="I26" s="39"/>
      <c r="J26" s="39"/>
      <c r="K26" s="39"/>
      <c r="L26" s="39"/>
    </row>
    <row r="27" spans="1:12" s="51" customFormat="1" ht="40.5" hidden="1" customHeight="1">
      <c r="A27" s="39" t="s">
        <v>34</v>
      </c>
      <c r="B27" s="18" t="s">
        <v>23</v>
      </c>
      <c r="C27" s="48">
        <v>43553</v>
      </c>
      <c r="D27" s="18" t="s">
        <v>21</v>
      </c>
      <c r="E27" s="20" t="s">
        <v>10</v>
      </c>
      <c r="F27" s="49"/>
      <c r="G27" s="50">
        <v>18831870</v>
      </c>
      <c r="H27" s="14"/>
      <c r="I27" s="39"/>
      <c r="J27" s="39"/>
      <c r="K27" s="39"/>
      <c r="L27" s="39"/>
    </row>
    <row r="28" spans="1:12" s="51" customFormat="1" ht="40.5" hidden="1" customHeight="1">
      <c r="A28" s="39" t="s">
        <v>34</v>
      </c>
      <c r="B28" s="18" t="s">
        <v>23</v>
      </c>
      <c r="C28" s="48">
        <v>43553</v>
      </c>
      <c r="D28" s="18" t="s">
        <v>62</v>
      </c>
      <c r="E28" s="20" t="s">
        <v>10</v>
      </c>
      <c r="F28" s="49"/>
      <c r="G28" s="50">
        <v>13460656</v>
      </c>
      <c r="H28" s="14"/>
      <c r="I28" s="39"/>
      <c r="J28" s="39"/>
      <c r="K28" s="39"/>
      <c r="L28" s="39"/>
    </row>
    <row r="29" spans="1:12" s="51" customFormat="1" ht="40.5" hidden="1" customHeight="1">
      <c r="A29" s="39" t="s">
        <v>34</v>
      </c>
      <c r="B29" s="18" t="s">
        <v>23</v>
      </c>
      <c r="C29" s="48">
        <v>43553</v>
      </c>
      <c r="D29" s="18" t="s">
        <v>43</v>
      </c>
      <c r="E29" s="20" t="s">
        <v>10</v>
      </c>
      <c r="F29" s="49"/>
      <c r="G29" s="50">
        <v>5025815</v>
      </c>
      <c r="H29" s="14"/>
      <c r="I29" s="39"/>
      <c r="J29" s="39"/>
      <c r="K29" s="39"/>
      <c r="L29" s="39"/>
    </row>
    <row r="30" spans="1:12" s="51" customFormat="1" ht="40.5" hidden="1" customHeight="1">
      <c r="A30" s="39" t="s">
        <v>34</v>
      </c>
      <c r="B30" s="18" t="s">
        <v>23</v>
      </c>
      <c r="C30" s="48">
        <v>43553</v>
      </c>
      <c r="D30" s="18" t="s">
        <v>30</v>
      </c>
      <c r="E30" s="20" t="s">
        <v>10</v>
      </c>
      <c r="F30" s="49"/>
      <c r="G30" s="50">
        <v>1133362</v>
      </c>
      <c r="H30" s="14"/>
      <c r="I30" s="39"/>
      <c r="J30" s="39"/>
      <c r="K30" s="39"/>
      <c r="L30" s="39"/>
    </row>
    <row r="31" spans="1:12" s="51" customFormat="1" ht="40.5" hidden="1" customHeight="1">
      <c r="A31" s="39" t="s">
        <v>74</v>
      </c>
      <c r="B31" s="18" t="s">
        <v>23</v>
      </c>
      <c r="C31" s="48">
        <v>43553</v>
      </c>
      <c r="D31" s="18" t="s">
        <v>44</v>
      </c>
      <c r="E31" s="20" t="s">
        <v>10</v>
      </c>
      <c r="F31" s="49"/>
      <c r="G31" s="50">
        <v>1504839</v>
      </c>
      <c r="H31" s="14"/>
      <c r="I31" s="39"/>
      <c r="J31" s="39"/>
      <c r="K31" s="39"/>
      <c r="L31" s="39"/>
    </row>
    <row r="32" spans="1:12" s="51" customFormat="1" ht="40.5" hidden="1" customHeight="1">
      <c r="A32" s="39" t="s">
        <v>35</v>
      </c>
      <c r="B32" s="18" t="s">
        <v>23</v>
      </c>
      <c r="C32" s="48">
        <v>43549</v>
      </c>
      <c r="D32" s="18" t="s">
        <v>86</v>
      </c>
      <c r="E32" s="20" t="s">
        <v>87</v>
      </c>
      <c r="F32" s="49"/>
      <c r="G32" s="50">
        <f>8880043*1.08</f>
        <v>9590446.4400000013</v>
      </c>
      <c r="H32" s="14"/>
      <c r="I32" s="39"/>
      <c r="J32" s="39"/>
      <c r="K32" s="39"/>
      <c r="L32" s="39"/>
    </row>
    <row r="33" spans="1:12" s="51" customFormat="1" ht="40.5" hidden="1" customHeight="1">
      <c r="A33" s="39" t="s">
        <v>34</v>
      </c>
      <c r="B33" s="18" t="s">
        <v>23</v>
      </c>
      <c r="C33" s="48">
        <v>43581</v>
      </c>
      <c r="D33" s="18" t="s">
        <v>88</v>
      </c>
      <c r="E33" s="20" t="s">
        <v>10</v>
      </c>
      <c r="F33" s="49"/>
      <c r="G33" s="50">
        <v>10068997</v>
      </c>
      <c r="H33" s="14"/>
      <c r="I33" s="39"/>
      <c r="J33" s="39"/>
      <c r="K33" s="39"/>
      <c r="L33" s="39"/>
    </row>
    <row r="34" spans="1:12" s="51" customFormat="1" ht="40.5" hidden="1" customHeight="1">
      <c r="A34" s="39" t="s">
        <v>34</v>
      </c>
      <c r="B34" s="18" t="s">
        <v>23</v>
      </c>
      <c r="C34" s="48">
        <v>43581</v>
      </c>
      <c r="D34" s="18" t="s">
        <v>21</v>
      </c>
      <c r="E34" s="20" t="s">
        <v>10</v>
      </c>
      <c r="F34" s="49"/>
      <c r="G34" s="50">
        <v>7156015</v>
      </c>
      <c r="H34" s="14"/>
      <c r="I34" s="39"/>
      <c r="J34" s="39"/>
      <c r="K34" s="39"/>
      <c r="L34" s="39"/>
    </row>
    <row r="35" spans="1:12" ht="40.5" hidden="1" customHeight="1">
      <c r="A35" s="18" t="s">
        <v>9</v>
      </c>
      <c r="B35" s="18" t="s">
        <v>23</v>
      </c>
      <c r="C35" s="48">
        <v>43635</v>
      </c>
      <c r="D35" s="18" t="s">
        <v>24</v>
      </c>
      <c r="E35" s="20" t="s">
        <v>10</v>
      </c>
      <c r="F35" s="47"/>
      <c r="G35" s="54">
        <f>(5073.84*265)+(5073.84*555)</f>
        <v>4160548.8000000003</v>
      </c>
      <c r="H35" s="7"/>
      <c r="I35" s="2"/>
      <c r="J35" s="2"/>
      <c r="K35" s="2"/>
      <c r="L35" s="2"/>
    </row>
    <row r="36" spans="1:12" ht="40.5" hidden="1" customHeight="1">
      <c r="A36" s="18" t="s">
        <v>9</v>
      </c>
      <c r="B36" s="18" t="s">
        <v>23</v>
      </c>
      <c r="C36" s="48">
        <v>43635</v>
      </c>
      <c r="D36" s="18" t="s">
        <v>22</v>
      </c>
      <c r="E36" s="20" t="s">
        <v>10</v>
      </c>
      <c r="F36" s="47"/>
      <c r="G36" s="50">
        <f>(3110.4*635)+(3421.44*835)</f>
        <v>4832006.4000000004</v>
      </c>
      <c r="H36" s="7"/>
      <c r="I36" s="2"/>
      <c r="J36" s="2"/>
      <c r="K36" s="2"/>
      <c r="L36" s="2"/>
    </row>
    <row r="37" spans="1:12" ht="40.5" hidden="1" customHeight="1">
      <c r="A37" s="18" t="s">
        <v>9</v>
      </c>
      <c r="B37" s="18" t="s">
        <v>89</v>
      </c>
      <c r="C37" s="48">
        <v>43635</v>
      </c>
      <c r="D37" s="18" t="s">
        <v>92</v>
      </c>
      <c r="E37" s="20" t="s">
        <v>10</v>
      </c>
      <c r="F37" s="47"/>
      <c r="G37" s="50">
        <f>3834*480</f>
        <v>1840320</v>
      </c>
      <c r="H37" s="7"/>
      <c r="I37" s="2"/>
      <c r="J37" s="2"/>
      <c r="K37" s="2"/>
      <c r="L37" s="2"/>
    </row>
    <row r="38" spans="1:12" ht="40.5" hidden="1" customHeight="1">
      <c r="A38" s="18" t="s">
        <v>90</v>
      </c>
      <c r="B38" s="55" t="s">
        <v>23</v>
      </c>
      <c r="C38" s="21">
        <v>43634</v>
      </c>
      <c r="D38" s="18" t="s">
        <v>91</v>
      </c>
      <c r="E38" s="20" t="s">
        <v>10</v>
      </c>
      <c r="F38" s="52"/>
      <c r="G38" s="53">
        <v>36582840</v>
      </c>
      <c r="H38" s="14"/>
      <c r="I38" s="2"/>
      <c r="J38" s="2"/>
      <c r="K38" s="2"/>
      <c r="L38" s="2"/>
    </row>
    <row r="39" spans="1:12" ht="40.5" hidden="1" customHeight="1">
      <c r="A39" s="2" t="s">
        <v>38</v>
      </c>
      <c r="B39" s="55" t="s">
        <v>23</v>
      </c>
      <c r="C39" s="12">
        <v>43644</v>
      </c>
      <c r="D39" s="4" t="s">
        <v>21</v>
      </c>
      <c r="E39" s="20" t="s">
        <v>10</v>
      </c>
      <c r="F39" s="2"/>
      <c r="G39" s="56">
        <v>4138452</v>
      </c>
      <c r="H39" s="7"/>
      <c r="I39" s="2"/>
      <c r="J39" s="2"/>
      <c r="K39" s="2"/>
      <c r="L39" s="2"/>
    </row>
    <row r="40" spans="1:12" ht="40.5" hidden="1" customHeight="1">
      <c r="A40" s="2" t="s">
        <v>38</v>
      </c>
      <c r="B40" s="55" t="s">
        <v>23</v>
      </c>
      <c r="C40" s="12">
        <v>43644</v>
      </c>
      <c r="D40" s="4" t="s">
        <v>94</v>
      </c>
      <c r="E40" s="20" t="s">
        <v>10</v>
      </c>
      <c r="F40" s="2"/>
      <c r="G40" s="56">
        <v>1124879</v>
      </c>
      <c r="H40" s="7"/>
      <c r="I40" s="2"/>
      <c r="J40" s="2"/>
      <c r="K40" s="2"/>
      <c r="L40" s="2"/>
    </row>
    <row r="41" spans="1:12" ht="40.5" hidden="1" customHeight="1">
      <c r="A41" s="2" t="s">
        <v>38</v>
      </c>
      <c r="B41" s="55" t="s">
        <v>23</v>
      </c>
      <c r="C41" s="12">
        <v>43644</v>
      </c>
      <c r="D41" s="4" t="s">
        <v>30</v>
      </c>
      <c r="E41" s="20" t="s">
        <v>10</v>
      </c>
      <c r="F41" s="2"/>
      <c r="G41" s="56">
        <v>6722252</v>
      </c>
      <c r="H41" s="7"/>
      <c r="I41" s="2"/>
      <c r="J41" s="2"/>
      <c r="K41" s="2"/>
      <c r="L41" s="2"/>
    </row>
    <row r="42" spans="1:12" ht="40.5" hidden="1" customHeight="1">
      <c r="A42" s="2" t="s">
        <v>96</v>
      </c>
      <c r="B42" s="55" t="s">
        <v>23</v>
      </c>
      <c r="C42" s="12">
        <v>43766</v>
      </c>
      <c r="D42" s="4" t="s">
        <v>78</v>
      </c>
      <c r="E42" s="20" t="s">
        <v>10</v>
      </c>
      <c r="F42" s="2"/>
      <c r="G42" s="56">
        <v>2515579</v>
      </c>
      <c r="H42" s="7"/>
      <c r="I42" s="2"/>
      <c r="J42" s="2"/>
      <c r="K42" s="2"/>
      <c r="L42" s="2"/>
    </row>
    <row r="43" spans="1:12" ht="52.8" hidden="1">
      <c r="A43" s="2" t="s">
        <v>97</v>
      </c>
      <c r="B43" s="55" t="s">
        <v>23</v>
      </c>
      <c r="C43" s="12">
        <v>43766</v>
      </c>
      <c r="D43" s="18" t="s">
        <v>81</v>
      </c>
      <c r="E43" s="20" t="s">
        <v>47</v>
      </c>
      <c r="F43" s="2"/>
      <c r="G43" s="56">
        <v>1649883</v>
      </c>
      <c r="H43" s="7"/>
      <c r="I43" s="2"/>
      <c r="J43" s="2"/>
      <c r="K43" s="2"/>
      <c r="L43" s="2"/>
    </row>
    <row r="44" spans="1:12" s="51" customFormat="1" ht="40.5" hidden="1" customHeight="1">
      <c r="A44" s="39" t="s">
        <v>69</v>
      </c>
      <c r="B44" s="18" t="s">
        <v>23</v>
      </c>
      <c r="C44" s="48">
        <v>43792</v>
      </c>
      <c r="D44" s="18" t="s">
        <v>98</v>
      </c>
      <c r="E44" s="20" t="s">
        <v>47</v>
      </c>
      <c r="F44" s="49"/>
      <c r="G44" s="50">
        <v>2739440</v>
      </c>
      <c r="H44" s="14"/>
      <c r="I44" s="39"/>
      <c r="J44" s="39"/>
      <c r="K44" s="39"/>
      <c r="L44" s="39"/>
    </row>
    <row r="45" spans="1:12" s="51" customFormat="1" ht="40.5" hidden="1" customHeight="1">
      <c r="A45" s="39" t="s">
        <v>99</v>
      </c>
      <c r="B45" s="18" t="s">
        <v>23</v>
      </c>
      <c r="C45" s="48">
        <v>43826</v>
      </c>
      <c r="D45" s="18" t="s">
        <v>22</v>
      </c>
      <c r="E45" s="20" t="s">
        <v>10</v>
      </c>
      <c r="F45" s="49"/>
      <c r="G45" s="50">
        <v>2220776</v>
      </c>
      <c r="H45" s="14"/>
      <c r="I45" s="39"/>
      <c r="J45" s="39"/>
      <c r="K45" s="39"/>
      <c r="L45" s="39"/>
    </row>
    <row r="46" spans="1:12" s="51" customFormat="1" ht="40.5" hidden="1" customHeight="1">
      <c r="A46" s="18" t="s">
        <v>33</v>
      </c>
      <c r="B46" s="18" t="s">
        <v>23</v>
      </c>
      <c r="C46" s="48">
        <v>43865</v>
      </c>
      <c r="D46" s="18" t="s">
        <v>72</v>
      </c>
      <c r="E46" s="20" t="s">
        <v>10</v>
      </c>
      <c r="F46" s="49"/>
      <c r="G46" s="50">
        <v>5413158</v>
      </c>
      <c r="H46" s="14"/>
      <c r="I46" s="39"/>
      <c r="J46" s="39"/>
      <c r="K46" s="39"/>
      <c r="L46" s="39"/>
    </row>
    <row r="47" spans="1:12" s="51" customFormat="1" ht="40.5" hidden="1" customHeight="1">
      <c r="A47" s="18" t="s">
        <v>32</v>
      </c>
      <c r="B47" s="18" t="s">
        <v>23</v>
      </c>
      <c r="C47" s="48">
        <v>43868</v>
      </c>
      <c r="D47" s="18" t="s">
        <v>39</v>
      </c>
      <c r="E47" s="20" t="s">
        <v>10</v>
      </c>
      <c r="F47" s="49"/>
      <c r="G47" s="50">
        <v>9748153</v>
      </c>
      <c r="H47" s="14"/>
      <c r="I47" s="39"/>
      <c r="J47" s="39"/>
      <c r="K47" s="39"/>
      <c r="L47" s="39"/>
    </row>
    <row r="48" spans="1:12" s="51" customFormat="1" ht="40.5" hidden="1" customHeight="1">
      <c r="A48" s="39" t="s">
        <v>73</v>
      </c>
      <c r="B48" s="18" t="s">
        <v>23</v>
      </c>
      <c r="C48" s="48">
        <v>43523</v>
      </c>
      <c r="D48" s="18" t="s">
        <v>82</v>
      </c>
      <c r="E48" s="20" t="s">
        <v>10</v>
      </c>
      <c r="F48" s="49"/>
      <c r="G48" s="50">
        <v>52915680</v>
      </c>
      <c r="H48" s="14"/>
      <c r="I48" s="39"/>
      <c r="J48" s="39"/>
      <c r="K48" s="39"/>
      <c r="L48" s="39"/>
    </row>
    <row r="49" spans="1:12" s="51" customFormat="1" ht="40.5" hidden="1" customHeight="1">
      <c r="A49" s="39" t="s">
        <v>75</v>
      </c>
      <c r="B49" s="18" t="s">
        <v>23</v>
      </c>
      <c r="C49" s="48">
        <v>43523</v>
      </c>
      <c r="D49" s="18" t="s">
        <v>22</v>
      </c>
      <c r="E49" s="20" t="s">
        <v>10</v>
      </c>
      <c r="F49" s="49"/>
      <c r="G49" s="50">
        <v>26481288</v>
      </c>
      <c r="H49" s="14"/>
      <c r="I49" s="39"/>
      <c r="J49" s="39"/>
      <c r="K49" s="39"/>
      <c r="L49" s="39"/>
    </row>
    <row r="50" spans="1:12" s="51" customFormat="1" ht="40.5" hidden="1" customHeight="1">
      <c r="A50" s="39" t="s">
        <v>103</v>
      </c>
      <c r="B50" s="18" t="s">
        <v>23</v>
      </c>
      <c r="C50" s="48">
        <v>43903</v>
      </c>
      <c r="D50" s="18" t="s">
        <v>104</v>
      </c>
      <c r="E50" s="20" t="s">
        <v>47</v>
      </c>
      <c r="F50" s="49"/>
      <c r="G50" s="50">
        <v>4767840</v>
      </c>
      <c r="H50" s="14"/>
      <c r="I50" s="39"/>
      <c r="J50" s="39"/>
      <c r="K50" s="39"/>
      <c r="L50" s="39"/>
    </row>
    <row r="51" spans="1:12" s="51" customFormat="1" ht="40.5" hidden="1" customHeight="1">
      <c r="A51" s="39" t="s">
        <v>20</v>
      </c>
      <c r="B51" s="18" t="s">
        <v>23</v>
      </c>
      <c r="C51" s="48">
        <v>43907</v>
      </c>
      <c r="D51" s="18" t="s">
        <v>40</v>
      </c>
      <c r="E51" s="20" t="s">
        <v>10</v>
      </c>
      <c r="F51" s="49"/>
      <c r="G51" s="50">
        <v>2674980</v>
      </c>
      <c r="H51" s="14"/>
      <c r="I51" s="39"/>
      <c r="J51" s="39"/>
      <c r="K51" s="39"/>
      <c r="L51" s="39"/>
    </row>
    <row r="52" spans="1:12" s="51" customFormat="1" ht="40.5" hidden="1" customHeight="1">
      <c r="A52" s="39" t="s">
        <v>20</v>
      </c>
      <c r="B52" s="18" t="s">
        <v>23</v>
      </c>
      <c r="C52" s="48">
        <v>43907</v>
      </c>
      <c r="D52" s="18" t="s">
        <v>42</v>
      </c>
      <c r="E52" s="20" t="s">
        <v>10</v>
      </c>
      <c r="F52" s="49"/>
      <c r="G52" s="50">
        <v>4541900</v>
      </c>
      <c r="H52" s="14"/>
      <c r="I52" s="39"/>
      <c r="J52" s="39"/>
      <c r="K52" s="39"/>
      <c r="L52" s="39"/>
    </row>
    <row r="53" spans="1:12" s="51" customFormat="1" ht="40.5" hidden="1" customHeight="1">
      <c r="A53" s="39" t="s">
        <v>11</v>
      </c>
      <c r="B53" s="18" t="s">
        <v>23</v>
      </c>
      <c r="C53" s="48">
        <v>43914</v>
      </c>
      <c r="D53" s="18" t="s">
        <v>40</v>
      </c>
      <c r="E53" s="20" t="s">
        <v>10</v>
      </c>
      <c r="F53" s="49"/>
      <c r="G53" s="50">
        <v>38249260</v>
      </c>
      <c r="H53" s="14"/>
      <c r="I53" s="39"/>
      <c r="J53" s="39"/>
      <c r="K53" s="39"/>
      <c r="L53" s="39"/>
    </row>
    <row r="54" spans="1:12" s="51" customFormat="1" ht="40.5" hidden="1" customHeight="1">
      <c r="A54" s="39" t="s">
        <v>11</v>
      </c>
      <c r="B54" s="18" t="s">
        <v>23</v>
      </c>
      <c r="C54" s="48">
        <v>43914</v>
      </c>
      <c r="D54" s="18" t="s">
        <v>41</v>
      </c>
      <c r="E54" s="20" t="s">
        <v>10</v>
      </c>
      <c r="F54" s="49"/>
      <c r="G54" s="50">
        <v>13040000</v>
      </c>
      <c r="H54" s="14"/>
      <c r="I54" s="39"/>
      <c r="J54" s="39"/>
      <c r="K54" s="39"/>
      <c r="L54" s="39"/>
    </row>
    <row r="55" spans="1:12" s="51" customFormat="1" ht="40.5" hidden="1" customHeight="1">
      <c r="A55" s="39" t="s">
        <v>11</v>
      </c>
      <c r="B55" s="18" t="s">
        <v>23</v>
      </c>
      <c r="C55" s="48">
        <v>43914</v>
      </c>
      <c r="D55" s="18" t="s">
        <v>80</v>
      </c>
      <c r="E55" s="20" t="s">
        <v>10</v>
      </c>
      <c r="F55" s="49"/>
      <c r="G55" s="50">
        <v>1338000</v>
      </c>
      <c r="H55" s="14"/>
      <c r="I55" s="39"/>
      <c r="J55" s="39"/>
      <c r="K55" s="39"/>
      <c r="L55" s="39"/>
    </row>
    <row r="56" spans="1:12" s="51" customFormat="1" ht="40.5" hidden="1" customHeight="1">
      <c r="A56" s="39" t="s">
        <v>11</v>
      </c>
      <c r="B56" s="18" t="s">
        <v>23</v>
      </c>
      <c r="C56" s="48">
        <v>43914</v>
      </c>
      <c r="D56" s="18" t="s">
        <v>100</v>
      </c>
      <c r="E56" s="20" t="s">
        <v>10</v>
      </c>
      <c r="F56" s="49"/>
      <c r="G56" s="50">
        <v>3166800</v>
      </c>
      <c r="H56" s="14"/>
      <c r="I56" s="39"/>
      <c r="J56" s="39"/>
      <c r="K56" s="39"/>
      <c r="L56" s="39"/>
    </row>
    <row r="57" spans="1:12" s="51" customFormat="1" ht="40.5" hidden="1" customHeight="1">
      <c r="A57" s="39" t="s">
        <v>105</v>
      </c>
      <c r="B57" s="18" t="s">
        <v>23</v>
      </c>
      <c r="C57" s="48">
        <v>43914</v>
      </c>
      <c r="D57" s="18" t="s">
        <v>106</v>
      </c>
      <c r="E57" s="20" t="s">
        <v>47</v>
      </c>
      <c r="F57" s="49"/>
      <c r="G57" s="50">
        <v>9504000</v>
      </c>
      <c r="H57" s="14"/>
      <c r="I57" s="39"/>
      <c r="J57" s="39"/>
      <c r="K57" s="39"/>
      <c r="L57" s="39"/>
    </row>
    <row r="58" spans="1:12" s="51" customFormat="1" ht="40.5" hidden="1" customHeight="1">
      <c r="A58" s="39" t="s">
        <v>34</v>
      </c>
      <c r="B58" s="18" t="s">
        <v>23</v>
      </c>
      <c r="C58" s="48">
        <v>43919</v>
      </c>
      <c r="D58" s="18" t="s">
        <v>40</v>
      </c>
      <c r="E58" s="20" t="s">
        <v>10</v>
      </c>
      <c r="F58" s="49"/>
      <c r="G58" s="50">
        <v>2046074</v>
      </c>
      <c r="H58" s="14"/>
      <c r="I58" s="39"/>
      <c r="J58" s="39"/>
      <c r="K58" s="39"/>
      <c r="L58" s="39"/>
    </row>
    <row r="59" spans="1:12" s="51" customFormat="1" ht="40.5" hidden="1" customHeight="1">
      <c r="A59" s="39" t="s">
        <v>34</v>
      </c>
      <c r="B59" s="18" t="s">
        <v>23</v>
      </c>
      <c r="C59" s="48">
        <v>43919</v>
      </c>
      <c r="D59" s="18" t="s">
        <v>88</v>
      </c>
      <c r="E59" s="20" t="s">
        <v>10</v>
      </c>
      <c r="F59" s="49"/>
      <c r="G59" s="50">
        <v>23581460</v>
      </c>
      <c r="H59" s="14"/>
      <c r="I59" s="39"/>
      <c r="J59" s="39"/>
      <c r="K59" s="39"/>
      <c r="L59" s="39"/>
    </row>
    <row r="60" spans="1:12" s="51" customFormat="1" ht="40.5" hidden="1" customHeight="1">
      <c r="A60" s="39" t="s">
        <v>34</v>
      </c>
      <c r="B60" s="18" t="s">
        <v>23</v>
      </c>
      <c r="C60" s="48">
        <v>43919</v>
      </c>
      <c r="D60" s="18" t="s">
        <v>21</v>
      </c>
      <c r="E60" s="20" t="s">
        <v>10</v>
      </c>
      <c r="F60" s="49"/>
      <c r="G60" s="50">
        <v>31644836</v>
      </c>
      <c r="H60" s="14"/>
      <c r="I60" s="39"/>
      <c r="J60" s="39"/>
      <c r="K60" s="39"/>
      <c r="L60" s="39"/>
    </row>
    <row r="61" spans="1:12" s="51" customFormat="1" ht="40.5" hidden="1" customHeight="1">
      <c r="A61" s="39" t="s">
        <v>34</v>
      </c>
      <c r="B61" s="18" t="s">
        <v>23</v>
      </c>
      <c r="C61" s="48">
        <v>43919</v>
      </c>
      <c r="D61" s="18" t="s">
        <v>62</v>
      </c>
      <c r="E61" s="20" t="s">
        <v>10</v>
      </c>
      <c r="F61" s="49"/>
      <c r="G61" s="50">
        <v>14602478</v>
      </c>
      <c r="H61" s="14"/>
      <c r="I61" s="39"/>
      <c r="J61" s="39"/>
      <c r="K61" s="39"/>
      <c r="L61" s="39"/>
    </row>
    <row r="62" spans="1:12" s="51" customFormat="1" ht="40.5" hidden="1" customHeight="1">
      <c r="A62" s="39" t="s">
        <v>34</v>
      </c>
      <c r="B62" s="18" t="s">
        <v>23</v>
      </c>
      <c r="C62" s="48">
        <v>43919</v>
      </c>
      <c r="D62" s="18" t="s">
        <v>101</v>
      </c>
      <c r="E62" s="20" t="s">
        <v>10</v>
      </c>
      <c r="F62" s="49"/>
      <c r="G62" s="50">
        <v>1009712</v>
      </c>
      <c r="H62" s="14"/>
      <c r="I62" s="39"/>
      <c r="J62" s="39"/>
      <c r="K62" s="39"/>
      <c r="L62" s="39"/>
    </row>
    <row r="63" spans="1:12" s="51" customFormat="1" ht="40.5" hidden="1" customHeight="1">
      <c r="A63" s="39" t="s">
        <v>34</v>
      </c>
      <c r="B63" s="18" t="s">
        <v>23</v>
      </c>
      <c r="C63" s="48">
        <v>43919</v>
      </c>
      <c r="D63" s="18" t="s">
        <v>43</v>
      </c>
      <c r="E63" s="20" t="s">
        <v>10</v>
      </c>
      <c r="F63" s="49"/>
      <c r="G63" s="50">
        <v>4248217</v>
      </c>
      <c r="H63" s="14"/>
      <c r="I63" s="39"/>
      <c r="J63" s="39"/>
      <c r="K63" s="39"/>
      <c r="L63" s="39"/>
    </row>
    <row r="64" spans="1:12" s="51" customFormat="1" ht="40.5" hidden="1" customHeight="1">
      <c r="A64" s="39" t="s">
        <v>34</v>
      </c>
      <c r="B64" s="18" t="s">
        <v>23</v>
      </c>
      <c r="C64" s="48">
        <v>43919</v>
      </c>
      <c r="D64" s="18" t="s">
        <v>30</v>
      </c>
      <c r="E64" s="20" t="s">
        <v>10</v>
      </c>
      <c r="F64" s="49"/>
      <c r="G64" s="50">
        <v>1054680</v>
      </c>
      <c r="H64" s="14"/>
      <c r="I64" s="39"/>
      <c r="J64" s="39"/>
      <c r="K64" s="39"/>
      <c r="L64" s="39"/>
    </row>
    <row r="65" spans="1:13" s="51" customFormat="1" ht="40.5" hidden="1" customHeight="1">
      <c r="A65" s="39" t="s">
        <v>74</v>
      </c>
      <c r="B65" s="18" t="s">
        <v>23</v>
      </c>
      <c r="C65" s="48">
        <v>43921</v>
      </c>
      <c r="D65" s="18" t="s">
        <v>44</v>
      </c>
      <c r="E65" s="20" t="s">
        <v>10</v>
      </c>
      <c r="F65" s="49"/>
      <c r="G65" s="50">
        <v>1504839</v>
      </c>
      <c r="H65" s="14"/>
      <c r="I65" s="39"/>
      <c r="J65" s="39"/>
      <c r="K65" s="39"/>
      <c r="L65" s="39"/>
    </row>
    <row r="66" spans="1:13" s="51" customFormat="1" ht="40.5" hidden="1" customHeight="1">
      <c r="A66" s="39" t="s">
        <v>74</v>
      </c>
      <c r="B66" s="18" t="s">
        <v>23</v>
      </c>
      <c r="C66" s="48">
        <v>43921</v>
      </c>
      <c r="D66" s="18" t="s">
        <v>102</v>
      </c>
      <c r="E66" s="20" t="s">
        <v>10</v>
      </c>
      <c r="F66" s="49"/>
      <c r="G66" s="50">
        <v>1155141</v>
      </c>
      <c r="H66" s="14"/>
      <c r="I66" s="39"/>
      <c r="J66" s="39"/>
      <c r="K66" s="39"/>
      <c r="L66" s="39"/>
    </row>
    <row r="67" spans="1:13" s="51" customFormat="1" ht="40.5" hidden="1" customHeight="1">
      <c r="A67" s="39" t="s">
        <v>35</v>
      </c>
      <c r="B67" s="18" t="s">
        <v>23</v>
      </c>
      <c r="C67" s="48">
        <v>43921</v>
      </c>
      <c r="D67" s="18" t="s">
        <v>86</v>
      </c>
      <c r="E67" s="20" t="s">
        <v>47</v>
      </c>
      <c r="F67" s="49"/>
      <c r="G67" s="50">
        <v>12006593</v>
      </c>
      <c r="H67" s="14"/>
      <c r="I67" s="39"/>
      <c r="J67" s="39"/>
      <c r="K67" s="39"/>
      <c r="L67" s="39"/>
    </row>
    <row r="68" spans="1:13" ht="40.5" hidden="1" customHeight="1">
      <c r="A68" s="2" t="s">
        <v>110</v>
      </c>
      <c r="B68" s="18" t="s">
        <v>23</v>
      </c>
      <c r="C68" s="12">
        <v>43986</v>
      </c>
      <c r="D68" s="4" t="s">
        <v>112</v>
      </c>
      <c r="E68" s="20" t="s">
        <v>66</v>
      </c>
      <c r="F68" s="2"/>
      <c r="G68" s="56">
        <v>54420</v>
      </c>
      <c r="H68" s="7"/>
      <c r="I68" s="2"/>
      <c r="J68" s="2"/>
      <c r="K68" s="2"/>
      <c r="L68" s="2"/>
    </row>
    <row r="69" spans="1:13" ht="40.5" hidden="1" customHeight="1">
      <c r="A69" s="2" t="s">
        <v>109</v>
      </c>
      <c r="B69" s="18" t="s">
        <v>23</v>
      </c>
      <c r="C69" s="12">
        <v>43998</v>
      </c>
      <c r="D69" s="4" t="s">
        <v>111</v>
      </c>
      <c r="E69" s="20" t="s">
        <v>66</v>
      </c>
      <c r="F69" s="2"/>
      <c r="G69" s="56">
        <v>63360</v>
      </c>
      <c r="H69" s="7"/>
      <c r="I69" s="2"/>
      <c r="J69" s="2"/>
      <c r="K69" s="2"/>
      <c r="L69" s="2"/>
      <c r="M69" t="s">
        <v>93</v>
      </c>
    </row>
    <row r="70" spans="1:13" ht="40.5" hidden="1" customHeight="1">
      <c r="A70" s="2" t="s">
        <v>38</v>
      </c>
      <c r="B70" s="55" t="s">
        <v>23</v>
      </c>
      <c r="C70" s="12">
        <v>44006</v>
      </c>
      <c r="D70" s="4" t="s">
        <v>94</v>
      </c>
      <c r="E70" s="20" t="s">
        <v>10</v>
      </c>
      <c r="F70" s="2"/>
      <c r="G70" s="56">
        <v>1014652</v>
      </c>
      <c r="H70" s="7"/>
      <c r="I70" s="2"/>
      <c r="J70" s="2"/>
      <c r="K70" s="2"/>
      <c r="L70" s="2"/>
    </row>
    <row r="71" spans="1:13" ht="40.5" hidden="1" customHeight="1">
      <c r="A71" s="2" t="s">
        <v>38</v>
      </c>
      <c r="B71" s="55" t="s">
        <v>23</v>
      </c>
      <c r="C71" s="12">
        <v>44006</v>
      </c>
      <c r="D71" s="4" t="s">
        <v>30</v>
      </c>
      <c r="E71" s="20" t="s">
        <v>10</v>
      </c>
      <c r="F71" s="2"/>
      <c r="G71" s="56">
        <v>7447731</v>
      </c>
      <c r="H71" s="7"/>
      <c r="I71" s="2"/>
      <c r="J71" s="2"/>
      <c r="K71" s="2"/>
      <c r="L71" s="2"/>
    </row>
    <row r="72" spans="1:13" ht="40.5" hidden="1" customHeight="1">
      <c r="A72" s="18" t="s">
        <v>9</v>
      </c>
      <c r="B72" s="18" t="s">
        <v>23</v>
      </c>
      <c r="C72" s="48">
        <v>44007</v>
      </c>
      <c r="D72" s="18" t="s">
        <v>24</v>
      </c>
      <c r="E72" s="20" t="s">
        <v>10</v>
      </c>
      <c r="F72" s="47"/>
      <c r="G72" s="54">
        <f>(4698*1.1)*615</f>
        <v>3178197</v>
      </c>
      <c r="H72" s="7"/>
      <c r="I72" s="2"/>
      <c r="J72" s="2"/>
      <c r="K72" s="2"/>
      <c r="L72" s="2"/>
    </row>
    <row r="73" spans="1:13" ht="40.5" hidden="1" customHeight="1">
      <c r="A73" s="18" t="s">
        <v>9</v>
      </c>
      <c r="B73" s="18" t="s">
        <v>23</v>
      </c>
      <c r="C73" s="48">
        <v>44007</v>
      </c>
      <c r="D73" s="18" t="s">
        <v>22</v>
      </c>
      <c r="E73" s="20" t="s">
        <v>10</v>
      </c>
      <c r="F73" s="47"/>
      <c r="G73" s="50">
        <f>(2880*1.1)*635+(3168*1.1)*755</f>
        <v>4642704</v>
      </c>
      <c r="H73" s="7"/>
      <c r="I73" s="2"/>
      <c r="J73" s="2"/>
      <c r="K73" s="2"/>
      <c r="L73" s="2"/>
    </row>
    <row r="74" spans="1:13" ht="40.5" hidden="1" customHeight="1">
      <c r="A74" s="18" t="s">
        <v>9</v>
      </c>
      <c r="B74" s="18" t="s">
        <v>23</v>
      </c>
      <c r="C74" s="48">
        <v>44007</v>
      </c>
      <c r="D74" s="18" t="s">
        <v>92</v>
      </c>
      <c r="E74" s="20" t="s">
        <v>10</v>
      </c>
      <c r="F74" s="47"/>
      <c r="G74" s="50">
        <f>(3700*1.1)*505</f>
        <v>2055350.0000000002</v>
      </c>
      <c r="H74" s="7"/>
      <c r="I74" s="2"/>
      <c r="J74" s="2"/>
      <c r="K74" s="2"/>
      <c r="L74" s="2"/>
    </row>
    <row r="75" spans="1:13" s="51" customFormat="1" ht="40.5" hidden="1" customHeight="1">
      <c r="A75" s="39" t="s">
        <v>107</v>
      </c>
      <c r="B75" s="18" t="s">
        <v>23</v>
      </c>
      <c r="C75" s="48">
        <v>44013</v>
      </c>
      <c r="D75" s="18" t="s">
        <v>108</v>
      </c>
      <c r="E75" s="20" t="s">
        <v>47</v>
      </c>
      <c r="F75" s="49"/>
      <c r="G75" s="50">
        <v>121876386</v>
      </c>
      <c r="H75" s="14"/>
      <c r="I75" s="39"/>
      <c r="J75" s="39"/>
      <c r="K75" s="39"/>
      <c r="L75" s="39"/>
    </row>
    <row r="76" spans="1:13" s="51" customFormat="1" ht="40.5" hidden="1" customHeight="1">
      <c r="A76" s="39" t="s">
        <v>114</v>
      </c>
      <c r="B76" s="18" t="s">
        <v>23</v>
      </c>
      <c r="C76" s="48">
        <v>44083</v>
      </c>
      <c r="D76" s="18" t="s">
        <v>30</v>
      </c>
      <c r="E76" s="20" t="s">
        <v>47</v>
      </c>
      <c r="F76" s="49"/>
      <c r="G76" s="50">
        <v>1919500</v>
      </c>
      <c r="H76" s="14"/>
      <c r="I76" s="39"/>
      <c r="J76" s="39"/>
      <c r="K76" s="39"/>
      <c r="L76" s="39"/>
    </row>
    <row r="77" spans="1:13" s="51" customFormat="1" ht="40.5" hidden="1" customHeight="1">
      <c r="A77" s="39" t="s">
        <v>115</v>
      </c>
      <c r="B77" s="18" t="s">
        <v>23</v>
      </c>
      <c r="C77" s="48">
        <v>44083</v>
      </c>
      <c r="D77" s="18" t="s">
        <v>30</v>
      </c>
      <c r="E77" s="20" t="s">
        <v>47</v>
      </c>
      <c r="F77" s="49"/>
      <c r="G77" s="50">
        <v>1853500</v>
      </c>
      <c r="H77" s="14"/>
      <c r="I77" s="39"/>
      <c r="J77" s="39"/>
      <c r="K77" s="39"/>
      <c r="L77" s="39"/>
    </row>
    <row r="78" spans="1:13" s="51" customFormat="1" ht="40.5" hidden="1" customHeight="1">
      <c r="A78" s="39" t="s">
        <v>118</v>
      </c>
      <c r="B78" s="18" t="s">
        <v>23</v>
      </c>
      <c r="C78" s="48">
        <v>44083</v>
      </c>
      <c r="D78" s="18" t="s">
        <v>30</v>
      </c>
      <c r="E78" s="20" t="s">
        <v>47</v>
      </c>
      <c r="F78" s="49"/>
      <c r="G78" s="50">
        <v>6435000</v>
      </c>
      <c r="H78" s="14"/>
      <c r="I78" s="39"/>
      <c r="J78" s="39"/>
      <c r="K78" s="39"/>
      <c r="L78" s="39"/>
    </row>
    <row r="79" spans="1:13" ht="40.5" hidden="1" customHeight="1">
      <c r="A79" s="2" t="s">
        <v>71</v>
      </c>
      <c r="B79" s="18" t="s">
        <v>23</v>
      </c>
      <c r="C79" s="12">
        <v>44125</v>
      </c>
      <c r="D79" s="4" t="s">
        <v>78</v>
      </c>
      <c r="E79" s="20" t="s">
        <v>47</v>
      </c>
      <c r="F79" s="2"/>
      <c r="G79" s="56">
        <v>2553650</v>
      </c>
      <c r="H79" s="7"/>
      <c r="I79" s="2"/>
      <c r="J79" s="2"/>
      <c r="K79" s="2"/>
      <c r="L79" s="2"/>
    </row>
    <row r="80" spans="1:13" ht="52.8" hidden="1">
      <c r="A80" s="2" t="s">
        <v>71</v>
      </c>
      <c r="B80" s="18" t="s">
        <v>23</v>
      </c>
      <c r="C80" s="12">
        <v>44125</v>
      </c>
      <c r="D80" s="4" t="s">
        <v>113</v>
      </c>
      <c r="E80" s="20" t="s">
        <v>47</v>
      </c>
      <c r="F80" s="2"/>
      <c r="G80" s="56">
        <v>1580632</v>
      </c>
      <c r="H80" s="7"/>
      <c r="I80" s="2"/>
      <c r="J80" s="2"/>
      <c r="K80" s="2"/>
      <c r="L80" s="2"/>
    </row>
    <row r="81" spans="1:12" ht="42" hidden="1" customHeight="1">
      <c r="A81" s="2" t="s">
        <v>116</v>
      </c>
      <c r="B81" s="18" t="s">
        <v>23</v>
      </c>
      <c r="C81" s="12">
        <v>44133</v>
      </c>
      <c r="D81" s="4" t="s">
        <v>117</v>
      </c>
      <c r="E81" s="20" t="s">
        <v>47</v>
      </c>
      <c r="F81" s="2"/>
      <c r="G81" s="56">
        <v>1529000</v>
      </c>
      <c r="H81" s="7"/>
      <c r="I81" s="2"/>
      <c r="J81" s="2"/>
      <c r="K81" s="2"/>
      <c r="L81" s="2"/>
    </row>
    <row r="82" spans="1:12" s="51" customFormat="1" ht="40.5" hidden="1" customHeight="1">
      <c r="A82" s="39" t="s">
        <v>69</v>
      </c>
      <c r="B82" s="18" t="s">
        <v>23</v>
      </c>
      <c r="C82" s="48">
        <v>44165</v>
      </c>
      <c r="D82" s="18" t="s">
        <v>98</v>
      </c>
      <c r="E82" s="20" t="s">
        <v>47</v>
      </c>
      <c r="F82" s="49"/>
      <c r="G82" s="50">
        <v>2138400</v>
      </c>
      <c r="H82" s="14"/>
      <c r="I82" s="39"/>
      <c r="J82" s="39"/>
      <c r="K82" s="39"/>
      <c r="L82" s="39"/>
    </row>
    <row r="83" spans="1:12" s="51" customFormat="1" ht="40.5" hidden="1" customHeight="1">
      <c r="A83" s="39" t="s">
        <v>99</v>
      </c>
      <c r="B83" s="18" t="s">
        <v>23</v>
      </c>
      <c r="C83" s="48">
        <v>44193</v>
      </c>
      <c r="D83" s="18" t="s">
        <v>22</v>
      </c>
      <c r="E83" s="20" t="s">
        <v>10</v>
      </c>
      <c r="F83" s="49"/>
      <c r="G83" s="50">
        <v>2768591</v>
      </c>
      <c r="H83" s="14"/>
      <c r="I83" s="39"/>
      <c r="J83" s="39"/>
      <c r="K83" s="39"/>
      <c r="L83" s="39"/>
    </row>
    <row r="84" spans="1:12" s="51" customFormat="1" ht="40.5" hidden="1" customHeight="1">
      <c r="A84" s="39" t="s">
        <v>119</v>
      </c>
      <c r="B84" s="18" t="s">
        <v>23</v>
      </c>
      <c r="C84" s="48">
        <v>44193</v>
      </c>
      <c r="D84" s="18" t="s">
        <v>120</v>
      </c>
      <c r="E84" s="20" t="s">
        <v>66</v>
      </c>
      <c r="F84" s="49"/>
      <c r="G84" s="50">
        <v>168300000</v>
      </c>
      <c r="H84" s="14"/>
      <c r="I84" s="39"/>
      <c r="J84" s="39"/>
      <c r="K84" s="39"/>
      <c r="L84" s="39"/>
    </row>
    <row r="85" spans="1:12" s="51" customFormat="1" ht="40.5" customHeight="1">
      <c r="A85" s="39" t="s">
        <v>121</v>
      </c>
      <c r="B85" s="18" t="s">
        <v>133</v>
      </c>
      <c r="C85" s="48">
        <v>44222</v>
      </c>
      <c r="D85" s="18" t="s">
        <v>39</v>
      </c>
      <c r="E85" s="20" t="s">
        <v>10</v>
      </c>
      <c r="F85" s="49"/>
      <c r="G85" s="50">
        <f>(2304*27)+(606*27)+(662*583)+(13974*275)+(24*121)+(32*2090)</f>
        <v>4377150</v>
      </c>
      <c r="H85" s="14"/>
      <c r="I85" s="39"/>
      <c r="J85" s="39"/>
      <c r="K85" s="39"/>
      <c r="L85" s="39"/>
    </row>
    <row r="86" spans="1:12" s="51" customFormat="1" ht="40.5" customHeight="1">
      <c r="A86" s="39" t="s">
        <v>122</v>
      </c>
      <c r="B86" s="18" t="s">
        <v>133</v>
      </c>
      <c r="C86" s="48">
        <v>44222</v>
      </c>
      <c r="D86" s="18" t="s">
        <v>123</v>
      </c>
      <c r="E86" s="20" t="s">
        <v>10</v>
      </c>
      <c r="F86" s="49"/>
      <c r="G86" s="50">
        <f>(2304*44)+(606*33)+(662*401.5)+(13974*412.5)+(24*272.8)+(600*232.1)</f>
        <v>6297249.2000000002</v>
      </c>
      <c r="H86" s="14"/>
      <c r="I86" s="39"/>
      <c r="J86" s="39"/>
      <c r="K86" s="39"/>
      <c r="L86" s="39"/>
    </row>
    <row r="87" spans="1:12" s="51" customFormat="1" ht="40.5" customHeight="1">
      <c r="A87" s="39" t="s">
        <v>33</v>
      </c>
      <c r="B87" s="18" t="s">
        <v>133</v>
      </c>
      <c r="C87" s="48">
        <v>44253</v>
      </c>
      <c r="D87" s="18" t="s">
        <v>124</v>
      </c>
      <c r="E87" s="20" t="s">
        <v>10</v>
      </c>
      <c r="F87" s="49"/>
      <c r="G87" s="50">
        <f>(151747*27.94)+(560*27.94)</f>
        <v>4255457.580000001</v>
      </c>
      <c r="H87" s="14"/>
      <c r="I87" s="39"/>
      <c r="J87" s="39"/>
      <c r="K87" s="39"/>
      <c r="L87" s="39"/>
    </row>
    <row r="88" spans="1:12" s="51" customFormat="1" ht="40.5" customHeight="1">
      <c r="A88" s="39" t="s">
        <v>20</v>
      </c>
      <c r="B88" s="18" t="s">
        <v>133</v>
      </c>
      <c r="C88" s="48">
        <v>44270</v>
      </c>
      <c r="D88" s="18" t="s">
        <v>40</v>
      </c>
      <c r="E88" s="20" t="s">
        <v>10</v>
      </c>
      <c r="F88" s="49"/>
      <c r="G88" s="50">
        <f>37152.5*72</f>
        <v>2674980</v>
      </c>
      <c r="H88" s="14"/>
      <c r="I88" s="39"/>
      <c r="J88" s="39"/>
      <c r="K88" s="39"/>
      <c r="L88" s="39"/>
    </row>
    <row r="89" spans="1:12" s="51" customFormat="1" ht="40.5" customHeight="1">
      <c r="A89" s="39" t="s">
        <v>20</v>
      </c>
      <c r="B89" s="18" t="s">
        <v>133</v>
      </c>
      <c r="C89" s="48">
        <v>44270</v>
      </c>
      <c r="D89" s="18" t="s">
        <v>42</v>
      </c>
      <c r="E89" s="20" t="s">
        <v>10</v>
      </c>
      <c r="F89" s="49"/>
      <c r="G89" s="50">
        <f>45419*110</f>
        <v>4996090</v>
      </c>
      <c r="H89" s="14"/>
      <c r="I89" s="39"/>
      <c r="J89" s="39"/>
      <c r="K89" s="39"/>
      <c r="L89" s="39"/>
    </row>
    <row r="90" spans="1:12" s="51" customFormat="1" ht="40.5" customHeight="1">
      <c r="A90" s="39" t="s">
        <v>135</v>
      </c>
      <c r="B90" s="18" t="s">
        <v>133</v>
      </c>
      <c r="C90" s="48">
        <v>44271</v>
      </c>
      <c r="D90" s="18" t="s">
        <v>136</v>
      </c>
      <c r="E90" s="20" t="s">
        <v>10</v>
      </c>
      <c r="F90" s="49"/>
      <c r="G90" s="50">
        <v>44536800</v>
      </c>
      <c r="H90" s="14"/>
      <c r="I90" s="39"/>
      <c r="J90" s="39"/>
      <c r="K90" s="39"/>
      <c r="L90" s="39"/>
    </row>
    <row r="91" spans="1:12" s="51" customFormat="1" ht="40.5" customHeight="1">
      <c r="A91" s="39" t="s">
        <v>11</v>
      </c>
      <c r="B91" s="18" t="s">
        <v>133</v>
      </c>
      <c r="C91" s="48">
        <v>44272</v>
      </c>
      <c r="D91" s="18" t="s">
        <v>40</v>
      </c>
      <c r="E91" s="20" t="s">
        <v>10</v>
      </c>
      <c r="F91" s="49"/>
      <c r="G91" s="50">
        <f>(77000*14)+(12*79200)+(120*85800)+(18*71368)+(50*91300)+(12*66990)+(38*62700)+(12*18590)+(36*19030)+(48*92334)+(12*78650)+(72*77000)+(12*79200)+(36*62700)+(12*67100)+(25*48590)+(12*78650)+(48*10890)+(160*10890)+(110*10890)</f>
        <v>42822866</v>
      </c>
      <c r="H91" s="14"/>
      <c r="I91" s="39"/>
      <c r="J91" s="39"/>
      <c r="K91" s="39"/>
      <c r="L91" s="39"/>
    </row>
    <row r="92" spans="1:12" s="51" customFormat="1" ht="40.5" customHeight="1">
      <c r="A92" s="39" t="s">
        <v>11</v>
      </c>
      <c r="B92" s="18" t="s">
        <v>133</v>
      </c>
      <c r="C92" s="48">
        <v>44272</v>
      </c>
      <c r="D92" s="18" t="s">
        <v>41</v>
      </c>
      <c r="E92" s="20" t="s">
        <v>10</v>
      </c>
      <c r="F92" s="49"/>
      <c r="G92" s="50">
        <f>160*89100</f>
        <v>14256000</v>
      </c>
      <c r="H92" s="14"/>
      <c r="I92" s="39"/>
      <c r="J92" s="39"/>
      <c r="K92" s="39"/>
      <c r="L92" s="39"/>
    </row>
    <row r="93" spans="1:12" s="51" customFormat="1" ht="40.5" customHeight="1">
      <c r="A93" s="39" t="s">
        <v>11</v>
      </c>
      <c r="B93" s="18" t="s">
        <v>133</v>
      </c>
      <c r="C93" s="48">
        <v>44272</v>
      </c>
      <c r="D93" s="18" t="s">
        <v>80</v>
      </c>
      <c r="E93" s="20" t="s">
        <v>10</v>
      </c>
      <c r="F93" s="49"/>
      <c r="G93" s="50">
        <f>12*122650</f>
        <v>1471800</v>
      </c>
      <c r="H93" s="14"/>
      <c r="I93" s="39"/>
      <c r="J93" s="39"/>
      <c r="K93" s="39"/>
      <c r="L93" s="39"/>
    </row>
    <row r="94" spans="1:12" s="51" customFormat="1" ht="40.5" customHeight="1">
      <c r="A94" s="39" t="s">
        <v>11</v>
      </c>
      <c r="B94" s="18" t="s">
        <v>133</v>
      </c>
      <c r="C94" s="48">
        <v>44272</v>
      </c>
      <c r="D94" s="18" t="s">
        <v>100</v>
      </c>
      <c r="E94" s="20" t="s">
        <v>10</v>
      </c>
      <c r="F94" s="49"/>
      <c r="G94" s="50">
        <f>(12*71500)+(12*66000)+(36*69300)+(12*71500)+(12*66000)+(36*69300)+(12*10890)</f>
        <v>8420280</v>
      </c>
      <c r="H94" s="14"/>
      <c r="I94" s="39"/>
      <c r="J94" s="39"/>
      <c r="K94" s="39"/>
      <c r="L94" s="39"/>
    </row>
    <row r="95" spans="1:12" s="51" customFormat="1" ht="40.5" customHeight="1">
      <c r="A95" s="39" t="s">
        <v>105</v>
      </c>
      <c r="B95" s="18" t="s">
        <v>133</v>
      </c>
      <c r="C95" s="48">
        <v>44286</v>
      </c>
      <c r="D95" s="18" t="s">
        <v>145</v>
      </c>
      <c r="E95" s="20" t="s">
        <v>47</v>
      </c>
      <c r="F95" s="49"/>
      <c r="G95" s="50">
        <f>66900*144</f>
        <v>9633600</v>
      </c>
      <c r="H95" s="14"/>
      <c r="I95" s="39"/>
      <c r="J95" s="39"/>
      <c r="K95" s="39"/>
      <c r="L95" s="39"/>
    </row>
    <row r="96" spans="1:12" s="51" customFormat="1" ht="40.5" customHeight="1">
      <c r="A96" s="39" t="s">
        <v>125</v>
      </c>
      <c r="B96" s="18" t="s">
        <v>133</v>
      </c>
      <c r="C96" s="48">
        <v>44280</v>
      </c>
      <c r="D96" s="18" t="s">
        <v>21</v>
      </c>
      <c r="E96" s="20" t="s">
        <v>126</v>
      </c>
      <c r="F96" s="49"/>
      <c r="G96" s="50">
        <v>1201200.0000000002</v>
      </c>
      <c r="H96" s="14"/>
      <c r="I96" s="39"/>
      <c r="J96" s="39"/>
      <c r="K96" s="39"/>
      <c r="L96" s="39"/>
    </row>
    <row r="97" spans="1:12" s="51" customFormat="1" ht="40.5" customHeight="1">
      <c r="A97" s="39" t="s">
        <v>34</v>
      </c>
      <c r="B97" s="18" t="s">
        <v>133</v>
      </c>
      <c r="C97" s="48">
        <v>44284</v>
      </c>
      <c r="D97" s="18" t="s">
        <v>40</v>
      </c>
      <c r="E97" s="20" t="s">
        <v>10</v>
      </c>
      <c r="F97" s="49"/>
      <c r="G97" s="50">
        <v>2815479</v>
      </c>
      <c r="H97" s="14"/>
      <c r="I97" s="39"/>
      <c r="J97" s="39"/>
      <c r="K97" s="39"/>
      <c r="L97" s="39"/>
    </row>
    <row r="98" spans="1:12" s="51" customFormat="1" ht="40.5" customHeight="1">
      <c r="A98" s="39" t="s">
        <v>34</v>
      </c>
      <c r="B98" s="18" t="s">
        <v>133</v>
      </c>
      <c r="C98" s="48">
        <v>44284</v>
      </c>
      <c r="D98" s="18" t="s">
        <v>127</v>
      </c>
      <c r="E98" s="20" t="s">
        <v>10</v>
      </c>
      <c r="F98" s="49"/>
      <c r="G98" s="50">
        <v>27903984</v>
      </c>
      <c r="H98" s="14"/>
      <c r="I98" s="39"/>
      <c r="J98" s="39"/>
      <c r="K98" s="39"/>
      <c r="L98" s="39"/>
    </row>
    <row r="99" spans="1:12" s="51" customFormat="1" ht="40.5" customHeight="1">
      <c r="A99" s="39" t="s">
        <v>34</v>
      </c>
      <c r="B99" s="18" t="s">
        <v>133</v>
      </c>
      <c r="C99" s="48">
        <v>44284</v>
      </c>
      <c r="D99" s="18" t="s">
        <v>21</v>
      </c>
      <c r="E99" s="20" t="s">
        <v>10</v>
      </c>
      <c r="F99" s="49"/>
      <c r="G99" s="50">
        <v>28671441</v>
      </c>
      <c r="H99" s="14"/>
      <c r="I99" s="39"/>
      <c r="J99" s="39"/>
      <c r="K99" s="39"/>
      <c r="L99" s="39"/>
    </row>
    <row r="100" spans="1:12" s="51" customFormat="1" ht="40.5" customHeight="1">
      <c r="A100" s="39" t="s">
        <v>34</v>
      </c>
      <c r="B100" s="18" t="s">
        <v>133</v>
      </c>
      <c r="C100" s="48">
        <v>44284</v>
      </c>
      <c r="D100" s="18" t="s">
        <v>128</v>
      </c>
      <c r="E100" s="20" t="s">
        <v>10</v>
      </c>
      <c r="F100" s="49"/>
      <c r="G100" s="50">
        <v>6258342</v>
      </c>
      <c r="H100" s="14"/>
      <c r="I100" s="39"/>
      <c r="J100" s="39"/>
      <c r="K100" s="39"/>
      <c r="L100" s="39"/>
    </row>
    <row r="101" spans="1:12" s="51" customFormat="1" ht="40.5" customHeight="1">
      <c r="A101" s="39" t="s">
        <v>34</v>
      </c>
      <c r="B101" s="18" t="s">
        <v>133</v>
      </c>
      <c r="C101" s="48">
        <v>44284</v>
      </c>
      <c r="D101" s="18" t="s">
        <v>129</v>
      </c>
      <c r="E101" s="20" t="s">
        <v>10</v>
      </c>
      <c r="F101" s="49"/>
      <c r="G101" s="50">
        <v>3147936</v>
      </c>
      <c r="H101" s="14"/>
      <c r="I101" s="39"/>
      <c r="J101" s="39"/>
      <c r="K101" s="39"/>
      <c r="L101" s="39"/>
    </row>
    <row r="102" spans="1:12" s="51" customFormat="1" ht="40.5" customHeight="1">
      <c r="A102" s="39" t="s">
        <v>34</v>
      </c>
      <c r="B102" s="18" t="s">
        <v>133</v>
      </c>
      <c r="C102" s="48">
        <v>44284</v>
      </c>
      <c r="D102" s="18" t="s">
        <v>130</v>
      </c>
      <c r="E102" s="20" t="s">
        <v>10</v>
      </c>
      <c r="F102" s="49"/>
      <c r="G102" s="50">
        <v>1270830</v>
      </c>
      <c r="H102" s="14"/>
      <c r="I102" s="39"/>
      <c r="J102" s="39"/>
      <c r="K102" s="39"/>
      <c r="L102" s="39"/>
    </row>
    <row r="103" spans="1:12" s="51" customFormat="1" ht="40.5" customHeight="1">
      <c r="A103" s="39" t="s">
        <v>74</v>
      </c>
      <c r="B103" s="18" t="s">
        <v>133</v>
      </c>
      <c r="C103" s="48">
        <v>44284</v>
      </c>
      <c r="D103" s="18" t="s">
        <v>44</v>
      </c>
      <c r="E103" s="20" t="s">
        <v>10</v>
      </c>
      <c r="F103" s="49"/>
      <c r="G103" s="50">
        <v>1273538</v>
      </c>
      <c r="H103" s="14"/>
      <c r="I103" s="39"/>
      <c r="J103" s="39"/>
      <c r="K103" s="39"/>
      <c r="L103" s="39"/>
    </row>
    <row r="104" spans="1:12" s="51" customFormat="1" ht="40.5" customHeight="1">
      <c r="A104" s="39" t="s">
        <v>74</v>
      </c>
      <c r="B104" s="18" t="s">
        <v>133</v>
      </c>
      <c r="C104" s="48">
        <v>44284</v>
      </c>
      <c r="D104" s="18" t="s">
        <v>141</v>
      </c>
      <c r="E104" s="20" t="s">
        <v>10</v>
      </c>
      <c r="F104" s="49"/>
      <c r="G104" s="50">
        <v>1241742</v>
      </c>
      <c r="H104" s="14"/>
      <c r="I104" s="39"/>
      <c r="J104" s="39"/>
      <c r="K104" s="39"/>
      <c r="L104" s="39"/>
    </row>
    <row r="105" spans="1:12" s="51" customFormat="1" ht="40.5" customHeight="1">
      <c r="A105" s="39" t="s">
        <v>35</v>
      </c>
      <c r="B105" s="18" t="s">
        <v>133</v>
      </c>
      <c r="C105" s="48">
        <v>44286</v>
      </c>
      <c r="D105" s="18" t="s">
        <v>86</v>
      </c>
      <c r="E105" s="20" t="s">
        <v>47</v>
      </c>
      <c r="F105" s="49"/>
      <c r="G105" s="50">
        <f>(3380*2489.4)+(163*2721.6)+(573*4826.52)+(63*4854.6)</f>
        <v>11929228.560000002</v>
      </c>
      <c r="H105" s="14"/>
      <c r="I105" s="39"/>
      <c r="J105" s="39"/>
      <c r="K105" s="39"/>
      <c r="L105" s="39"/>
    </row>
    <row r="106" spans="1:12" s="51" customFormat="1" ht="40.5" customHeight="1">
      <c r="A106" s="39" t="s">
        <v>131</v>
      </c>
      <c r="B106" s="18" t="s">
        <v>133</v>
      </c>
      <c r="C106" s="48">
        <v>44329</v>
      </c>
      <c r="D106" s="18" t="s">
        <v>132</v>
      </c>
      <c r="E106" s="20" t="s">
        <v>47</v>
      </c>
      <c r="F106" s="49"/>
      <c r="G106" s="50">
        <v>7636860</v>
      </c>
      <c r="H106" s="14"/>
      <c r="I106" s="39"/>
      <c r="J106" s="39"/>
      <c r="K106" s="39"/>
      <c r="L106" s="39"/>
    </row>
    <row r="107" spans="1:12" s="51" customFormat="1" ht="40.5" customHeight="1">
      <c r="A107" s="39" t="s">
        <v>142</v>
      </c>
      <c r="B107" s="18" t="s">
        <v>133</v>
      </c>
      <c r="C107" s="48">
        <v>44369</v>
      </c>
      <c r="D107" s="18" t="s">
        <v>21</v>
      </c>
      <c r="E107" s="20" t="s">
        <v>10</v>
      </c>
      <c r="F107" s="49"/>
      <c r="G107" s="50">
        <v>2625337</v>
      </c>
      <c r="H107" s="14"/>
      <c r="I107" s="39"/>
      <c r="J107" s="39"/>
      <c r="K107" s="39"/>
      <c r="L107" s="39"/>
    </row>
    <row r="108" spans="1:12" s="51" customFormat="1" ht="40.5" customHeight="1">
      <c r="A108" s="39" t="s">
        <v>142</v>
      </c>
      <c r="B108" s="18" t="s">
        <v>133</v>
      </c>
      <c r="C108" s="48">
        <v>44369</v>
      </c>
      <c r="D108" s="18" t="s">
        <v>130</v>
      </c>
      <c r="E108" s="20" t="s">
        <v>10</v>
      </c>
      <c r="F108" s="49"/>
      <c r="G108" s="50">
        <v>7450225</v>
      </c>
      <c r="H108" s="14"/>
      <c r="I108" s="39"/>
      <c r="J108" s="39"/>
      <c r="K108" s="39"/>
      <c r="L108" s="39"/>
    </row>
    <row r="109" spans="1:12" s="51" customFormat="1" ht="40.5" customHeight="1">
      <c r="A109" s="39" t="s">
        <v>142</v>
      </c>
      <c r="B109" s="18" t="s">
        <v>133</v>
      </c>
      <c r="C109" s="48">
        <v>44369</v>
      </c>
      <c r="D109" s="18" t="s">
        <v>128</v>
      </c>
      <c r="E109" s="20" t="s">
        <v>10</v>
      </c>
      <c r="F109" s="49"/>
      <c r="G109" s="50">
        <v>16849800</v>
      </c>
      <c r="H109" s="14"/>
      <c r="I109" s="39"/>
      <c r="J109" s="39"/>
      <c r="K109" s="39"/>
      <c r="L109" s="39"/>
    </row>
    <row r="110" spans="1:12" s="51" customFormat="1" ht="40.5" customHeight="1">
      <c r="A110" s="39" t="s">
        <v>144</v>
      </c>
      <c r="B110" s="18" t="s">
        <v>133</v>
      </c>
      <c r="C110" s="48">
        <v>44371</v>
      </c>
      <c r="D110" s="18" t="s">
        <v>24</v>
      </c>
      <c r="E110" s="20" t="s">
        <v>143</v>
      </c>
      <c r="F110" s="49"/>
      <c r="G110" s="50">
        <f>5167.8*599</f>
        <v>3095512.2</v>
      </c>
      <c r="H110" s="14"/>
      <c r="I110" s="39"/>
      <c r="J110" s="39"/>
      <c r="K110" s="39"/>
      <c r="L110" s="39"/>
    </row>
    <row r="111" spans="1:12" s="51" customFormat="1" ht="40.5" customHeight="1">
      <c r="A111" s="39" t="s">
        <v>144</v>
      </c>
      <c r="B111" s="18" t="s">
        <v>133</v>
      </c>
      <c r="C111" s="48">
        <v>44371</v>
      </c>
      <c r="D111" s="18" t="s">
        <v>92</v>
      </c>
      <c r="E111" s="20" t="s">
        <v>143</v>
      </c>
      <c r="F111" s="49"/>
      <c r="G111" s="50">
        <f>4180*505</f>
        <v>2110900</v>
      </c>
      <c r="H111" s="14"/>
      <c r="I111" s="39"/>
      <c r="J111" s="39"/>
      <c r="K111" s="39"/>
      <c r="L111" s="39"/>
    </row>
    <row r="112" spans="1:12" s="51" customFormat="1" ht="40.5" customHeight="1">
      <c r="A112" s="39" t="s">
        <v>144</v>
      </c>
      <c r="B112" s="18" t="s">
        <v>133</v>
      </c>
      <c r="C112" s="48">
        <v>44371</v>
      </c>
      <c r="D112" s="18" t="s">
        <v>22</v>
      </c>
      <c r="E112" s="20" t="s">
        <v>143</v>
      </c>
      <c r="F112" s="49"/>
      <c r="G112" s="50">
        <f>(3168*590)+(3484.8*690)</f>
        <v>4273632</v>
      </c>
      <c r="H112" s="14"/>
      <c r="I112" s="39"/>
      <c r="J112" s="39"/>
      <c r="K112" s="39"/>
      <c r="L112" s="39"/>
    </row>
    <row r="113" spans="1:12" s="51" customFormat="1" ht="40.5" customHeight="1">
      <c r="A113" s="39"/>
      <c r="B113" s="18"/>
      <c r="C113" s="48"/>
      <c r="D113" s="18"/>
      <c r="E113" s="20"/>
      <c r="F113" s="49"/>
      <c r="G113" s="50"/>
      <c r="H113" s="14"/>
      <c r="I113" s="39"/>
      <c r="J113" s="39"/>
      <c r="K113" s="39"/>
      <c r="L113" s="39"/>
    </row>
    <row r="114" spans="1:12" s="51" customFormat="1" ht="40.5" customHeight="1">
      <c r="A114" s="39"/>
      <c r="B114" s="18"/>
      <c r="C114" s="48"/>
      <c r="D114" s="18"/>
      <c r="E114" s="20"/>
      <c r="F114" s="49"/>
      <c r="G114" s="50"/>
      <c r="H114" s="14"/>
      <c r="I114" s="39"/>
      <c r="J114" s="39"/>
      <c r="K114" s="39"/>
      <c r="L114" s="39"/>
    </row>
    <row r="115" spans="1:12" s="51" customFormat="1" ht="40.5" customHeight="1">
      <c r="A115" s="39" t="s">
        <v>45</v>
      </c>
      <c r="B115" s="18"/>
      <c r="C115" s="48"/>
      <c r="D115" s="18"/>
      <c r="E115" s="20"/>
      <c r="F115" s="49"/>
      <c r="G115" s="50"/>
      <c r="H115" s="14"/>
      <c r="I115" s="39"/>
      <c r="J115" s="39"/>
      <c r="K115" s="39"/>
      <c r="L115" s="39"/>
    </row>
    <row r="116" spans="1:12" s="51" customFormat="1" ht="40.5" customHeight="1">
      <c r="A116" s="39"/>
      <c r="B116" s="18"/>
      <c r="C116" s="48"/>
      <c r="D116" s="18"/>
      <c r="E116" s="20"/>
      <c r="F116" s="49"/>
      <c r="G116" s="50"/>
      <c r="H116" s="14"/>
      <c r="I116" s="39"/>
      <c r="J116" s="39"/>
      <c r="K116" s="39"/>
      <c r="L116" s="39"/>
    </row>
    <row r="117" spans="1:12" s="51" customFormat="1" ht="40.5" customHeight="1">
      <c r="A117" s="39"/>
      <c r="B117" s="18"/>
      <c r="C117" s="48"/>
      <c r="D117" s="18"/>
      <c r="E117" s="20"/>
      <c r="F117" s="49"/>
      <c r="G117" s="50"/>
      <c r="H117" s="14"/>
      <c r="I117" s="39"/>
      <c r="J117" s="39"/>
      <c r="K117" s="39"/>
      <c r="L117" s="39"/>
    </row>
    <row r="118" spans="1:12" s="51" customFormat="1" ht="40.5" customHeight="1">
      <c r="A118" s="39"/>
      <c r="B118" s="18"/>
      <c r="C118" s="48"/>
      <c r="D118" s="18"/>
      <c r="E118" s="20"/>
      <c r="F118" s="49"/>
      <c r="G118" s="50"/>
      <c r="H118" s="14"/>
      <c r="I118" s="39"/>
      <c r="J118" s="39"/>
      <c r="K118" s="39"/>
      <c r="L118" s="39"/>
    </row>
    <row r="119" spans="1:12" s="51" customFormat="1" ht="40.5" customHeight="1">
      <c r="A119" s="39"/>
      <c r="B119" s="18"/>
      <c r="C119" s="48"/>
      <c r="D119" s="18"/>
      <c r="E119" s="20"/>
      <c r="F119" s="49"/>
      <c r="G119" s="50"/>
      <c r="H119" s="14"/>
      <c r="I119" s="39"/>
      <c r="J119" s="39"/>
      <c r="K119" s="39"/>
      <c r="L119" s="39"/>
    </row>
    <row r="120" spans="1:12" s="51" customFormat="1" ht="40.5" customHeight="1">
      <c r="A120" s="39"/>
      <c r="B120" s="18"/>
      <c r="C120" s="48"/>
      <c r="D120" s="18"/>
      <c r="E120" s="20"/>
      <c r="F120" s="49"/>
      <c r="G120" s="50"/>
      <c r="H120" s="14"/>
      <c r="I120" s="39"/>
      <c r="J120" s="39"/>
      <c r="K120" s="39"/>
      <c r="L120" s="39"/>
    </row>
    <row r="121" spans="1:12" s="51" customFormat="1" ht="40.5" customHeight="1">
      <c r="A121" s="39"/>
      <c r="B121" s="18"/>
      <c r="C121" s="48"/>
      <c r="D121" s="18"/>
      <c r="E121" s="20"/>
      <c r="F121" s="49"/>
      <c r="G121" s="50"/>
      <c r="H121" s="14"/>
      <c r="I121" s="39"/>
      <c r="J121" s="39"/>
      <c r="K121" s="39"/>
      <c r="L121" s="39"/>
    </row>
    <row r="122" spans="1:12" s="51" customFormat="1" ht="40.5" customHeight="1">
      <c r="A122" s="39"/>
      <c r="B122" s="18"/>
      <c r="C122" s="48"/>
      <c r="D122" s="18"/>
      <c r="E122" s="20"/>
      <c r="F122" s="49"/>
      <c r="G122" s="50"/>
      <c r="H122" s="14"/>
      <c r="I122" s="39"/>
      <c r="J122" s="39"/>
      <c r="K122" s="39"/>
      <c r="L122" s="39"/>
    </row>
    <row r="123" spans="1:12" s="51" customFormat="1" ht="40.5" customHeight="1">
      <c r="A123" s="39"/>
      <c r="B123" s="18"/>
      <c r="C123" s="48"/>
      <c r="D123" s="18"/>
      <c r="E123" s="20"/>
      <c r="F123" s="49"/>
      <c r="G123" s="50"/>
      <c r="H123" s="14"/>
      <c r="I123" s="39"/>
      <c r="J123" s="39"/>
      <c r="K123" s="39"/>
      <c r="L123" s="39"/>
    </row>
    <row r="124" spans="1:12" s="51" customFormat="1" ht="40.5" customHeight="1">
      <c r="A124" s="39"/>
      <c r="B124" s="18"/>
      <c r="C124" s="48"/>
      <c r="D124" s="18"/>
      <c r="E124" s="20"/>
      <c r="F124" s="49"/>
      <c r="G124" s="50"/>
      <c r="H124" s="14"/>
      <c r="I124" s="39"/>
      <c r="J124" s="39"/>
      <c r="K124" s="39"/>
      <c r="L124" s="39"/>
    </row>
    <row r="125" spans="1:12" s="51" customFormat="1" ht="40.5" customHeight="1">
      <c r="A125" s="39"/>
      <c r="B125" s="18"/>
      <c r="C125" s="48"/>
      <c r="D125" s="18"/>
      <c r="E125" s="20"/>
      <c r="F125" s="49"/>
      <c r="G125" s="50"/>
      <c r="H125" s="14"/>
      <c r="I125" s="39"/>
      <c r="J125" s="39"/>
      <c r="K125" s="39"/>
      <c r="L125" s="39"/>
    </row>
    <row r="126" spans="1:12" s="51" customFormat="1" ht="40.5" customHeight="1">
      <c r="A126" s="39"/>
      <c r="B126" s="18"/>
      <c r="C126" s="48"/>
      <c r="D126" s="18"/>
      <c r="E126" s="20"/>
      <c r="F126" s="49"/>
      <c r="G126" s="50"/>
      <c r="H126" s="14"/>
      <c r="I126" s="39"/>
      <c r="J126" s="39"/>
      <c r="K126" s="39"/>
      <c r="L126" s="39"/>
    </row>
    <row r="127" spans="1:12" s="51" customFormat="1" ht="40.5" customHeight="1">
      <c r="A127" s="39"/>
      <c r="B127" s="18"/>
      <c r="C127" s="48"/>
      <c r="D127" s="18"/>
      <c r="E127" s="20"/>
      <c r="F127" s="49"/>
      <c r="G127" s="50"/>
      <c r="H127" s="14"/>
      <c r="I127" s="39"/>
      <c r="J127" s="39"/>
      <c r="K127" s="39"/>
      <c r="L127" s="39"/>
    </row>
    <row r="128" spans="1:12" s="51" customFormat="1" ht="40.5" customHeight="1">
      <c r="A128" s="39"/>
      <c r="B128" s="18"/>
      <c r="C128" s="48"/>
      <c r="D128" s="18"/>
      <c r="E128" s="20"/>
      <c r="F128" s="49"/>
      <c r="G128" s="50"/>
      <c r="H128" s="14"/>
      <c r="I128" s="39"/>
      <c r="J128" s="39"/>
      <c r="K128" s="39"/>
      <c r="L128" s="39"/>
    </row>
    <row r="129" spans="1:12" s="51" customFormat="1" ht="40.5" customHeight="1">
      <c r="A129" s="39"/>
      <c r="B129" s="18"/>
      <c r="C129" s="48"/>
      <c r="D129" s="18"/>
      <c r="E129" s="20"/>
      <c r="F129" s="49"/>
      <c r="G129" s="50"/>
      <c r="H129" s="14"/>
      <c r="I129" s="39"/>
      <c r="J129" s="39"/>
      <c r="K129" s="39"/>
      <c r="L129" s="39"/>
    </row>
    <row r="130" spans="1:12" s="51" customFormat="1" ht="40.5" customHeight="1">
      <c r="A130" s="39"/>
      <c r="B130" s="18"/>
      <c r="C130" s="48"/>
      <c r="D130" s="18"/>
      <c r="E130" s="20"/>
      <c r="F130" s="49"/>
      <c r="G130" s="50"/>
      <c r="H130" s="14"/>
      <c r="I130" s="39"/>
      <c r="J130" s="39"/>
      <c r="K130" s="39"/>
      <c r="L130" s="39"/>
    </row>
    <row r="131" spans="1:12" s="51" customFormat="1" ht="40.5" customHeight="1">
      <c r="A131" s="39"/>
      <c r="B131" s="18"/>
      <c r="C131" s="48"/>
      <c r="D131" s="18"/>
      <c r="E131" s="20"/>
      <c r="F131" s="49"/>
      <c r="G131" s="50"/>
      <c r="H131" s="14"/>
      <c r="I131" s="39"/>
      <c r="J131" s="39"/>
      <c r="K131" s="39"/>
      <c r="L131" s="39"/>
    </row>
    <row r="132" spans="1:12" s="51" customFormat="1" ht="40.5" customHeight="1">
      <c r="A132" s="39"/>
      <c r="B132" s="18"/>
      <c r="C132" s="48"/>
      <c r="D132" s="18"/>
      <c r="E132" s="20"/>
      <c r="F132" s="49"/>
      <c r="G132" s="50"/>
      <c r="H132" s="14"/>
      <c r="I132" s="39"/>
      <c r="J132" s="39"/>
      <c r="K132" s="39"/>
      <c r="L132" s="39"/>
    </row>
    <row r="133" spans="1:12" s="51" customFormat="1" ht="40.5" customHeight="1">
      <c r="A133" s="39"/>
      <c r="B133" s="18"/>
      <c r="C133" s="48"/>
      <c r="D133" s="18"/>
      <c r="E133" s="20"/>
      <c r="F133" s="49"/>
      <c r="G133" s="50"/>
      <c r="H133" s="14"/>
      <c r="I133" s="39"/>
      <c r="J133" s="39"/>
      <c r="K133" s="39"/>
      <c r="L133" s="39"/>
    </row>
    <row r="134" spans="1:12" s="51" customFormat="1" ht="40.5" customHeight="1">
      <c r="A134" s="39"/>
      <c r="B134" s="18"/>
      <c r="C134" s="48"/>
      <c r="D134" s="18"/>
      <c r="E134" s="20"/>
      <c r="F134" s="49"/>
      <c r="G134" s="50"/>
      <c r="H134" s="14"/>
      <c r="I134" s="39"/>
      <c r="J134" s="39"/>
      <c r="K134" s="39"/>
      <c r="L134" s="39"/>
    </row>
    <row r="135" spans="1:12" s="51" customFormat="1" ht="40.5" customHeight="1">
      <c r="A135" s="39"/>
      <c r="B135" s="18"/>
      <c r="C135" s="48"/>
      <c r="D135" s="18"/>
      <c r="E135" s="20"/>
      <c r="F135" s="49"/>
      <c r="G135" s="50"/>
      <c r="H135" s="14"/>
      <c r="I135" s="39"/>
      <c r="J135" s="39"/>
      <c r="K135" s="39"/>
      <c r="L135" s="39"/>
    </row>
    <row r="136" spans="1:12" s="51" customFormat="1" ht="40.5" customHeight="1">
      <c r="A136" s="39"/>
      <c r="B136" s="18"/>
      <c r="C136" s="48"/>
      <c r="D136" s="18"/>
      <c r="E136" s="20"/>
      <c r="F136" s="49"/>
      <c r="G136" s="50"/>
      <c r="H136" s="14"/>
      <c r="I136" s="39"/>
      <c r="J136" s="39"/>
      <c r="K136" s="39"/>
      <c r="L136" s="39"/>
    </row>
    <row r="137" spans="1:12" s="51" customFormat="1" ht="40.5" customHeight="1">
      <c r="A137" s="39"/>
      <c r="B137" s="18"/>
      <c r="C137" s="48"/>
      <c r="D137" s="18"/>
      <c r="E137" s="20"/>
      <c r="F137" s="49"/>
      <c r="G137" s="50"/>
      <c r="H137" s="14"/>
      <c r="I137" s="39"/>
      <c r="J137" s="39"/>
      <c r="K137" s="39"/>
      <c r="L137" s="39"/>
    </row>
    <row r="138" spans="1:12" s="51" customFormat="1" ht="40.5" customHeight="1">
      <c r="A138" s="39"/>
      <c r="B138" s="18"/>
      <c r="C138" s="48"/>
      <c r="D138" s="18"/>
      <c r="E138" s="20"/>
      <c r="F138" s="49"/>
      <c r="G138" s="50"/>
      <c r="H138" s="14"/>
      <c r="I138" s="39"/>
      <c r="J138" s="39"/>
      <c r="K138" s="39"/>
      <c r="L138" s="39"/>
    </row>
    <row r="139" spans="1:12" s="51" customFormat="1" ht="40.5" customHeight="1">
      <c r="A139" s="39"/>
      <c r="B139" s="18"/>
      <c r="C139" s="48"/>
      <c r="D139" s="18"/>
      <c r="E139" s="20"/>
      <c r="F139" s="49"/>
      <c r="G139" s="50"/>
      <c r="H139" s="14"/>
      <c r="I139" s="39"/>
      <c r="J139" s="39"/>
      <c r="K139" s="39"/>
      <c r="L139" s="39"/>
    </row>
    <row r="140" spans="1:12" s="51" customFormat="1" ht="40.5" customHeight="1">
      <c r="A140" s="39"/>
      <c r="B140" s="18"/>
      <c r="C140" s="48"/>
      <c r="D140" s="18"/>
      <c r="E140" s="20"/>
      <c r="F140" s="49"/>
      <c r="G140" s="50"/>
      <c r="H140" s="14"/>
      <c r="I140" s="39"/>
      <c r="J140" s="39"/>
      <c r="K140" s="39"/>
      <c r="L140" s="39"/>
    </row>
    <row r="141" spans="1:12" s="51" customFormat="1" ht="40.5" customHeight="1">
      <c r="A141" s="39"/>
      <c r="B141" s="18"/>
      <c r="C141" s="48"/>
      <c r="D141" s="18"/>
      <c r="E141" s="20"/>
      <c r="F141" s="49"/>
      <c r="G141" s="50"/>
      <c r="H141" s="14"/>
      <c r="I141" s="39"/>
      <c r="J141" s="39"/>
      <c r="K141" s="39"/>
      <c r="L141" s="39"/>
    </row>
    <row r="142" spans="1:12" s="51" customFormat="1" ht="40.5" customHeight="1">
      <c r="A142" s="39"/>
      <c r="B142" s="18"/>
      <c r="C142" s="48"/>
      <c r="D142" s="18"/>
      <c r="E142" s="20"/>
      <c r="F142" s="49"/>
      <c r="G142" s="50"/>
      <c r="H142" s="14"/>
      <c r="I142" s="39"/>
      <c r="J142" s="39"/>
      <c r="K142" s="39"/>
      <c r="L142" s="39"/>
    </row>
    <row r="143" spans="1:12" s="51" customFormat="1" ht="40.5" customHeight="1">
      <c r="A143" s="39"/>
      <c r="B143" s="18"/>
      <c r="C143" s="48"/>
      <c r="D143" s="18"/>
      <c r="E143" s="20"/>
      <c r="F143" s="49"/>
      <c r="G143" s="50"/>
      <c r="H143" s="14"/>
      <c r="I143" s="39"/>
      <c r="J143" s="39"/>
      <c r="K143" s="39"/>
      <c r="L143" s="39"/>
    </row>
    <row r="144" spans="1:12" s="51" customFormat="1" ht="40.5" customHeight="1">
      <c r="A144" s="39"/>
      <c r="B144" s="18"/>
      <c r="C144" s="48"/>
      <c r="D144" s="18"/>
      <c r="E144" s="20"/>
      <c r="F144" s="49"/>
      <c r="G144" s="50"/>
      <c r="H144" s="14"/>
      <c r="I144" s="39"/>
      <c r="J144" s="39"/>
      <c r="K144" s="39"/>
      <c r="L144" s="39"/>
    </row>
    <row r="145" spans="1:12" s="51" customFormat="1" ht="40.5" customHeight="1">
      <c r="A145" s="39"/>
      <c r="B145" s="18"/>
      <c r="C145" s="48"/>
      <c r="D145" s="18"/>
      <c r="E145" s="20"/>
      <c r="F145" s="49"/>
      <c r="G145" s="50"/>
      <c r="H145" s="14"/>
      <c r="I145" s="39"/>
      <c r="J145" s="39"/>
      <c r="K145" s="39"/>
      <c r="L145" s="39"/>
    </row>
    <row r="146" spans="1:12" s="51" customFormat="1" ht="40.5" customHeight="1">
      <c r="A146" s="39"/>
      <c r="B146" s="18"/>
      <c r="C146" s="48"/>
      <c r="D146" s="18"/>
      <c r="E146" s="20"/>
      <c r="F146" s="49"/>
      <c r="G146" s="50"/>
      <c r="H146" s="14"/>
      <c r="I146" s="39"/>
      <c r="J146" s="39"/>
      <c r="K146" s="39"/>
      <c r="L146" s="39"/>
    </row>
    <row r="147" spans="1:12" s="51" customFormat="1" ht="40.5" customHeight="1">
      <c r="A147" s="39"/>
      <c r="B147" s="18"/>
      <c r="C147" s="48"/>
      <c r="D147" s="18"/>
      <c r="E147" s="20"/>
      <c r="F147" s="49"/>
      <c r="G147" s="50"/>
      <c r="H147" s="14"/>
      <c r="I147" s="39"/>
      <c r="J147" s="39"/>
      <c r="K147" s="39"/>
      <c r="L147" s="39"/>
    </row>
    <row r="148" spans="1:12" s="51" customFormat="1" ht="40.5" customHeight="1">
      <c r="A148" s="39"/>
      <c r="B148" s="18"/>
      <c r="C148" s="48"/>
      <c r="D148" s="18"/>
      <c r="E148" s="20"/>
      <c r="F148" s="49"/>
      <c r="G148" s="50"/>
      <c r="H148" s="14"/>
      <c r="I148" s="39"/>
      <c r="J148" s="39"/>
      <c r="K148" s="39"/>
      <c r="L148" s="39"/>
    </row>
    <row r="149" spans="1:12" s="51" customFormat="1" ht="40.5" customHeight="1">
      <c r="A149" s="39"/>
      <c r="B149" s="18"/>
      <c r="C149" s="48"/>
      <c r="D149" s="18"/>
      <c r="E149" s="20"/>
      <c r="F149" s="49"/>
      <c r="G149" s="50"/>
      <c r="H149" s="14"/>
      <c r="I149" s="39"/>
      <c r="J149" s="39"/>
      <c r="K149" s="39"/>
      <c r="L149" s="39"/>
    </row>
    <row r="150" spans="1:12" s="51" customFormat="1" ht="40.5" customHeight="1">
      <c r="A150" s="39"/>
      <c r="B150" s="18"/>
      <c r="C150" s="48"/>
      <c r="D150" s="18"/>
      <c r="E150" s="20"/>
      <c r="F150" s="49"/>
      <c r="G150" s="50"/>
      <c r="H150" s="14"/>
      <c r="I150" s="39"/>
      <c r="J150" s="39"/>
      <c r="K150" s="39"/>
      <c r="L150" s="39"/>
    </row>
    <row r="151" spans="1:12" s="51" customFormat="1" ht="40.5" customHeight="1">
      <c r="A151" s="39"/>
      <c r="B151" s="18"/>
      <c r="C151" s="48"/>
      <c r="D151" s="18"/>
      <c r="E151" s="20"/>
      <c r="F151" s="49"/>
      <c r="G151" s="50"/>
      <c r="H151" s="14"/>
      <c r="I151" s="39"/>
      <c r="J151" s="39"/>
      <c r="K151" s="39"/>
      <c r="L151" s="39"/>
    </row>
    <row r="152" spans="1:12" s="51" customFormat="1" ht="40.5" customHeight="1">
      <c r="A152" s="39"/>
      <c r="B152" s="18"/>
      <c r="C152" s="48"/>
      <c r="D152" s="18"/>
      <c r="E152" s="20"/>
      <c r="F152" s="49"/>
      <c r="G152" s="50"/>
      <c r="H152" s="14"/>
      <c r="I152" s="39"/>
      <c r="J152" s="39"/>
      <c r="K152" s="39"/>
      <c r="L152" s="39"/>
    </row>
    <row r="153" spans="1:12" s="51" customFormat="1" ht="40.5" customHeight="1">
      <c r="A153" s="39"/>
      <c r="B153" s="18"/>
      <c r="C153" s="48"/>
      <c r="D153" s="18"/>
      <c r="E153" s="20"/>
      <c r="F153" s="49"/>
      <c r="G153" s="50"/>
      <c r="H153" s="14"/>
      <c r="I153" s="39"/>
      <c r="J153" s="39"/>
      <c r="K153" s="39"/>
      <c r="L153" s="39"/>
    </row>
    <row r="154" spans="1:12" s="51" customFormat="1" ht="40.5" customHeight="1">
      <c r="A154" s="39"/>
      <c r="B154" s="18"/>
      <c r="C154" s="48"/>
      <c r="D154" s="18"/>
      <c r="E154" s="20"/>
      <c r="F154" s="49"/>
      <c r="G154" s="50"/>
      <c r="H154" s="14"/>
      <c r="I154" s="39"/>
      <c r="J154" s="39"/>
      <c r="K154" s="39"/>
      <c r="L154" s="39"/>
    </row>
    <row r="155" spans="1:12" s="51" customFormat="1" ht="40.5" customHeight="1">
      <c r="A155" s="39"/>
      <c r="B155" s="18"/>
      <c r="C155" s="48"/>
      <c r="D155" s="18"/>
      <c r="E155" s="20"/>
      <c r="F155" s="49"/>
      <c r="G155" s="50"/>
      <c r="H155" s="14"/>
      <c r="I155" s="39"/>
      <c r="J155" s="39"/>
      <c r="K155" s="39"/>
      <c r="L155" s="39"/>
    </row>
    <row r="156" spans="1:12" s="51" customFormat="1" ht="40.5" customHeight="1">
      <c r="A156" s="39"/>
      <c r="B156" s="18"/>
      <c r="C156" s="48"/>
      <c r="D156" s="18"/>
      <c r="E156" s="20"/>
      <c r="F156" s="49"/>
      <c r="G156" s="50"/>
      <c r="H156" s="14"/>
      <c r="I156" s="39"/>
      <c r="J156" s="39"/>
      <c r="K156" s="39"/>
      <c r="L156" s="39"/>
    </row>
    <row r="157" spans="1:12" s="51" customFormat="1" ht="40.5" customHeight="1">
      <c r="A157" s="39"/>
      <c r="B157" s="18"/>
      <c r="C157" s="48"/>
      <c r="D157" s="18"/>
      <c r="E157" s="20"/>
      <c r="F157" s="49"/>
      <c r="G157" s="50"/>
      <c r="H157" s="14"/>
      <c r="I157" s="39"/>
      <c r="J157" s="39"/>
      <c r="K157" s="39"/>
      <c r="L157" s="39"/>
    </row>
    <row r="158" spans="1:12" s="51" customFormat="1" ht="40.5" customHeight="1">
      <c r="A158" s="39"/>
      <c r="B158" s="18"/>
      <c r="C158" s="48"/>
      <c r="D158" s="18"/>
      <c r="E158" s="20"/>
      <c r="F158" s="49"/>
      <c r="G158" s="50"/>
      <c r="H158" s="14"/>
      <c r="I158" s="39"/>
      <c r="J158" s="39"/>
      <c r="K158" s="39"/>
      <c r="L158" s="39"/>
    </row>
    <row r="159" spans="1:12" s="51" customFormat="1" ht="40.5" customHeight="1">
      <c r="A159" s="39"/>
      <c r="B159" s="18"/>
      <c r="C159" s="48"/>
      <c r="D159" s="18"/>
      <c r="E159" s="20"/>
      <c r="F159" s="49"/>
      <c r="G159" s="50"/>
      <c r="H159" s="14"/>
      <c r="I159" s="39"/>
      <c r="J159" s="39"/>
      <c r="K159" s="39"/>
      <c r="L159" s="39"/>
    </row>
    <row r="160" spans="1:12" s="51" customFormat="1" ht="40.5" customHeight="1">
      <c r="A160" s="39"/>
      <c r="B160" s="18"/>
      <c r="C160" s="48"/>
      <c r="D160" s="18"/>
      <c r="E160" s="20"/>
      <c r="F160" s="49"/>
      <c r="G160" s="50"/>
      <c r="H160" s="14"/>
      <c r="I160" s="39"/>
      <c r="J160" s="39"/>
      <c r="K160" s="39"/>
      <c r="L160" s="39"/>
    </row>
    <row r="161" spans="1:12" s="51" customFormat="1" ht="40.5" customHeight="1">
      <c r="A161" s="39"/>
      <c r="B161" s="18"/>
      <c r="C161" s="48"/>
      <c r="D161" s="18"/>
      <c r="E161" s="20"/>
      <c r="F161" s="49"/>
      <c r="G161" s="50"/>
      <c r="H161" s="14"/>
      <c r="I161" s="39"/>
      <c r="J161" s="39"/>
      <c r="K161" s="39"/>
      <c r="L161" s="39"/>
    </row>
    <row r="162" spans="1:12" s="51" customFormat="1" ht="40.5" customHeight="1">
      <c r="A162" s="39"/>
      <c r="B162" s="18"/>
      <c r="C162" s="48"/>
      <c r="D162" s="18"/>
      <c r="E162" s="20"/>
      <c r="F162" s="49"/>
      <c r="G162" s="50"/>
      <c r="H162" s="14"/>
      <c r="I162" s="39"/>
      <c r="J162" s="39"/>
      <c r="K162" s="39"/>
      <c r="L162" s="39"/>
    </row>
    <row r="163" spans="1:12" s="51" customFormat="1" ht="40.5" customHeight="1">
      <c r="A163" s="39"/>
      <c r="B163" s="18"/>
      <c r="C163" s="48"/>
      <c r="D163" s="18"/>
      <c r="E163" s="20"/>
      <c r="F163" s="49"/>
      <c r="G163" s="50"/>
      <c r="H163" s="14"/>
      <c r="I163" s="39"/>
      <c r="J163" s="39"/>
      <c r="K163" s="39"/>
      <c r="L163" s="39"/>
    </row>
    <row r="164" spans="1:12" ht="40.5" customHeight="1">
      <c r="A164" s="18" t="s">
        <v>95</v>
      </c>
      <c r="B164" s="55"/>
      <c r="C164" s="21"/>
      <c r="D164" s="18"/>
      <c r="E164" s="20"/>
      <c r="F164" s="52"/>
      <c r="G164" s="53"/>
      <c r="H164" s="14"/>
      <c r="I164" s="2"/>
      <c r="J164" s="2"/>
      <c r="K164" s="2"/>
      <c r="L164" s="2"/>
    </row>
  </sheetData>
  <autoFilter ref="A5:L32" xr:uid="{00000000-0009-0000-0000-000001000000}">
    <sortState xmlns:xlrd2="http://schemas.microsoft.com/office/spreadsheetml/2017/richdata2" ref="A7:L69">
      <sortCondition ref="C5:C69"/>
    </sortState>
  </autoFilter>
  <mergeCells count="10">
    <mergeCell ref="G4:G5"/>
    <mergeCell ref="H4:H5"/>
    <mergeCell ref="I4:K4"/>
    <mergeCell ref="L4:L5"/>
    <mergeCell ref="A4:A5"/>
    <mergeCell ref="B4:B5"/>
    <mergeCell ref="C4:C5"/>
    <mergeCell ref="D4:D5"/>
    <mergeCell ref="E4:E5"/>
    <mergeCell ref="F4:F5"/>
  </mergeCells>
  <phoneticPr fontId="1"/>
  <pageMargins left="0.39370078740157483" right="0.39370078740157483" top="0.98425196850393704" bottom="0.39370078740157483" header="0.31496062992125984" footer="0.31496062992125984"/>
  <pageSetup paperSize="9" scale="60" fitToHeight="0"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1"/>
  <sheetViews>
    <sheetView zoomScale="80" zoomScaleNormal="80" workbookViewId="0">
      <selection activeCell="A8" sqref="A8"/>
    </sheetView>
  </sheetViews>
  <sheetFormatPr defaultRowHeight="13.2"/>
  <cols>
    <col min="1" max="1" width="35.109375" customWidth="1"/>
    <col min="2" max="2" width="32" customWidth="1"/>
    <col min="3" max="3" width="16.109375" bestFit="1" customWidth="1"/>
    <col min="4" max="4" width="35.109375" customWidth="1"/>
    <col min="5" max="6" width="12.77734375" bestFit="1" customWidth="1"/>
    <col min="7" max="7" width="10.33203125" customWidth="1"/>
    <col min="8" max="8" width="28.77734375" customWidth="1"/>
    <col min="13" max="13" width="16" customWidth="1"/>
  </cols>
  <sheetData>
    <row r="1" spans="1:13">
      <c r="M1" s="9" t="s">
        <v>17</v>
      </c>
    </row>
    <row r="2" spans="1:13" ht="21">
      <c r="A2" s="10" t="s">
        <v>16</v>
      </c>
      <c r="B2" s="10"/>
      <c r="C2" s="10"/>
      <c r="D2" s="10"/>
      <c r="E2" s="11"/>
      <c r="F2" s="11"/>
      <c r="G2" s="11"/>
      <c r="H2" s="10"/>
      <c r="I2" s="11"/>
      <c r="J2" s="11"/>
      <c r="K2" s="11"/>
      <c r="L2" s="11"/>
      <c r="M2" s="11"/>
    </row>
    <row r="3" spans="1:13" ht="22.5" customHeight="1"/>
    <row r="4" spans="1:13" ht="27" customHeight="1">
      <c r="A4" s="63" t="s">
        <v>59</v>
      </c>
      <c r="B4" s="63" t="s">
        <v>58</v>
      </c>
      <c r="C4" s="63" t="s">
        <v>0</v>
      </c>
      <c r="D4" s="63" t="s">
        <v>57</v>
      </c>
      <c r="E4" s="65" t="s">
        <v>51</v>
      </c>
      <c r="F4" s="67" t="s">
        <v>52</v>
      </c>
      <c r="G4" s="63" t="s">
        <v>1</v>
      </c>
      <c r="H4" s="71" t="s">
        <v>60</v>
      </c>
      <c r="I4" s="63" t="s">
        <v>2</v>
      </c>
      <c r="J4" s="60" t="s">
        <v>12</v>
      </c>
      <c r="K4" s="61"/>
      <c r="L4" s="62"/>
      <c r="M4" s="23" t="s">
        <v>3</v>
      </c>
    </row>
    <row r="5" spans="1:13" ht="40.5" customHeight="1">
      <c r="A5" s="64"/>
      <c r="B5" s="64"/>
      <c r="C5" s="64"/>
      <c r="D5" s="64"/>
      <c r="E5" s="66"/>
      <c r="F5" s="68"/>
      <c r="G5" s="64"/>
      <c r="H5" s="72"/>
      <c r="I5" s="64"/>
      <c r="J5" s="1" t="s">
        <v>13</v>
      </c>
      <c r="K5" s="1" t="s">
        <v>14</v>
      </c>
      <c r="L5" s="1" t="s">
        <v>15</v>
      </c>
      <c r="M5" s="24"/>
    </row>
    <row r="6" spans="1:13" ht="45" customHeight="1">
      <c r="A6" s="16" t="s">
        <v>137</v>
      </c>
      <c r="B6" s="4" t="s">
        <v>23</v>
      </c>
      <c r="C6" s="12">
        <v>44348</v>
      </c>
      <c r="D6" s="4" t="s">
        <v>138</v>
      </c>
      <c r="E6" s="13"/>
      <c r="F6" s="13">
        <v>1485000</v>
      </c>
      <c r="G6" s="7"/>
      <c r="H6" s="15" t="s">
        <v>139</v>
      </c>
      <c r="I6" s="1"/>
      <c r="J6" s="1"/>
      <c r="K6" s="1"/>
      <c r="L6" s="1"/>
      <c r="M6" s="2"/>
    </row>
    <row r="7" spans="1:13" ht="45" customHeight="1">
      <c r="A7" s="4" t="s">
        <v>140</v>
      </c>
      <c r="B7" s="4"/>
      <c r="C7" s="12"/>
      <c r="D7" s="4"/>
      <c r="E7" s="17"/>
      <c r="F7" s="17"/>
      <c r="G7" s="7"/>
      <c r="H7" s="15"/>
      <c r="I7" s="1"/>
      <c r="J7" s="1"/>
      <c r="K7" s="1"/>
      <c r="L7" s="1"/>
      <c r="M7" s="2"/>
    </row>
    <row r="8" spans="1:13" ht="45" customHeight="1">
      <c r="A8" s="4"/>
      <c r="B8" s="4"/>
      <c r="C8" s="12"/>
      <c r="D8" s="4"/>
      <c r="E8" s="22"/>
      <c r="F8" s="22"/>
      <c r="G8" s="7"/>
      <c r="H8" s="2"/>
      <c r="I8" s="1"/>
      <c r="J8" s="1"/>
      <c r="K8" s="1"/>
      <c r="L8" s="1"/>
      <c r="M8" s="2"/>
    </row>
    <row r="9" spans="1:13" ht="45" customHeight="1">
      <c r="A9" s="2"/>
      <c r="B9" s="2"/>
      <c r="C9" s="2"/>
      <c r="D9" s="2"/>
      <c r="E9" s="2"/>
      <c r="F9" s="2"/>
      <c r="G9" s="2"/>
      <c r="H9" s="2"/>
      <c r="I9" s="2"/>
      <c r="J9" s="2"/>
      <c r="K9" s="2"/>
      <c r="L9" s="2"/>
      <c r="M9" s="2"/>
    </row>
    <row r="10" spans="1:13" ht="45" customHeight="1">
      <c r="A10" s="2"/>
      <c r="B10" s="2"/>
      <c r="C10" s="2"/>
      <c r="D10" s="2"/>
      <c r="E10" s="2"/>
      <c r="F10" s="2"/>
      <c r="G10" s="2"/>
      <c r="H10" s="2"/>
      <c r="I10" s="2"/>
      <c r="J10" s="2"/>
      <c r="K10" s="2"/>
      <c r="L10" s="2"/>
      <c r="M10" s="2"/>
    </row>
    <row r="11" spans="1:13" ht="45" customHeight="1">
      <c r="A11" s="2"/>
      <c r="B11" s="2"/>
      <c r="C11" s="2"/>
      <c r="D11" s="2"/>
      <c r="E11" s="2"/>
      <c r="F11" s="2"/>
      <c r="G11" s="2"/>
      <c r="H11" s="2"/>
      <c r="I11" s="2"/>
      <c r="J11" s="2"/>
      <c r="K11" s="2"/>
      <c r="L11" s="2"/>
      <c r="M11" s="2"/>
    </row>
    <row r="12" spans="1:13" ht="45" customHeight="1">
      <c r="A12" s="2"/>
      <c r="B12" s="2"/>
      <c r="C12" s="2"/>
      <c r="D12" s="2"/>
      <c r="E12" s="2"/>
      <c r="F12" s="2"/>
      <c r="G12" s="2"/>
      <c r="H12" s="2"/>
      <c r="I12" s="2"/>
      <c r="J12" s="2"/>
      <c r="K12" s="2"/>
      <c r="L12" s="2"/>
      <c r="M12" s="2"/>
    </row>
    <row r="13" spans="1:13" ht="45" customHeight="1">
      <c r="A13" s="2"/>
      <c r="B13" s="2"/>
      <c r="C13" s="2"/>
      <c r="D13" s="2"/>
      <c r="E13" s="2"/>
      <c r="F13" s="2"/>
      <c r="G13" s="2"/>
      <c r="H13" s="2"/>
      <c r="I13" s="2"/>
      <c r="J13" s="2"/>
      <c r="K13" s="2"/>
      <c r="L13" s="2"/>
      <c r="M13" s="2"/>
    </row>
    <row r="14" spans="1:13" ht="45" customHeight="1">
      <c r="A14" s="2"/>
      <c r="B14" s="2"/>
      <c r="C14" s="2"/>
      <c r="D14" s="2"/>
      <c r="E14" s="2"/>
      <c r="F14" s="2"/>
      <c r="G14" s="2"/>
      <c r="H14" s="2"/>
      <c r="I14" s="2"/>
      <c r="J14" s="2"/>
      <c r="K14" s="2"/>
      <c r="L14" s="2"/>
      <c r="M14" s="2"/>
    </row>
    <row r="15" spans="1:13" ht="45" customHeight="1">
      <c r="A15" s="2"/>
      <c r="B15" s="2"/>
      <c r="C15" s="2"/>
      <c r="D15" s="2"/>
      <c r="E15" s="2"/>
      <c r="F15" s="2"/>
      <c r="G15" s="2"/>
      <c r="H15" s="2"/>
      <c r="I15" s="2"/>
      <c r="J15" s="2"/>
      <c r="K15" s="2"/>
      <c r="L15" s="2"/>
      <c r="M15" s="2"/>
    </row>
    <row r="16" spans="1:13" ht="45" customHeight="1">
      <c r="A16" s="2"/>
      <c r="B16" s="2"/>
      <c r="C16" s="2"/>
      <c r="D16" s="2"/>
      <c r="E16" s="2"/>
      <c r="F16" s="2"/>
      <c r="G16" s="2"/>
      <c r="H16" s="2"/>
      <c r="I16" s="2"/>
      <c r="J16" s="2"/>
      <c r="K16" s="2"/>
      <c r="L16" s="2"/>
      <c r="M16" s="2"/>
    </row>
    <row r="17" spans="1:13" ht="45" customHeight="1">
      <c r="A17" s="2"/>
      <c r="B17" s="2"/>
      <c r="C17" s="2"/>
      <c r="D17" s="2"/>
      <c r="E17" s="2"/>
      <c r="F17" s="2"/>
      <c r="G17" s="2"/>
      <c r="H17" s="2"/>
      <c r="I17" s="2"/>
      <c r="J17" s="2"/>
      <c r="K17" s="2"/>
      <c r="L17" s="2"/>
      <c r="M17" s="2"/>
    </row>
    <row r="18" spans="1:13" ht="45" customHeight="1">
      <c r="A18" s="2"/>
      <c r="B18" s="2"/>
      <c r="C18" s="2"/>
      <c r="D18" s="2"/>
      <c r="E18" s="2"/>
      <c r="F18" s="2"/>
      <c r="G18" s="2"/>
      <c r="H18" s="2"/>
      <c r="I18" s="2"/>
      <c r="J18" s="2"/>
      <c r="K18" s="2"/>
      <c r="L18" s="2"/>
      <c r="M18" s="2"/>
    </row>
    <row r="19" spans="1:13" ht="45" customHeight="1">
      <c r="A19" s="2"/>
      <c r="B19" s="2"/>
      <c r="C19" s="2"/>
      <c r="D19" s="2"/>
      <c r="E19" s="2"/>
      <c r="F19" s="2"/>
      <c r="G19" s="2"/>
      <c r="H19" s="2"/>
      <c r="I19" s="2"/>
      <c r="J19" s="2"/>
      <c r="K19" s="2"/>
      <c r="L19" s="2"/>
      <c r="M19" s="2"/>
    </row>
    <row r="20" spans="1:13" ht="45" customHeight="1">
      <c r="A20" s="2"/>
      <c r="B20" s="2"/>
      <c r="C20" s="2"/>
      <c r="D20" s="2"/>
      <c r="E20" s="2"/>
      <c r="F20" s="2"/>
      <c r="G20" s="2"/>
      <c r="H20" s="2"/>
      <c r="I20" s="2"/>
      <c r="J20" s="2"/>
      <c r="K20" s="2"/>
      <c r="L20" s="2"/>
      <c r="M20" s="2"/>
    </row>
    <row r="21" spans="1:13" ht="45" customHeight="1">
      <c r="A21" s="2"/>
      <c r="B21" s="2"/>
      <c r="C21" s="2"/>
      <c r="D21" s="2"/>
      <c r="E21" s="2"/>
      <c r="F21" s="2"/>
      <c r="G21" s="2"/>
      <c r="H21" s="2"/>
      <c r="I21" s="2"/>
      <c r="J21" s="2"/>
      <c r="K21" s="2"/>
      <c r="L21" s="2"/>
      <c r="M21" s="2"/>
    </row>
  </sheetData>
  <mergeCells count="10">
    <mergeCell ref="F4:F5"/>
    <mergeCell ref="G4:G5"/>
    <mergeCell ref="I4:I5"/>
    <mergeCell ref="J4:L4"/>
    <mergeCell ref="A4:A5"/>
    <mergeCell ref="B4:B5"/>
    <mergeCell ref="C4:C5"/>
    <mergeCell ref="D4:D5"/>
    <mergeCell ref="E4:E5"/>
    <mergeCell ref="H4:H5"/>
  </mergeCells>
  <phoneticPr fontId="1"/>
  <pageMargins left="0.39370078740157483" right="0.39370078740157483" top="0.98425196850393704" bottom="0.39370078740157483" header="0.31496062992125984" footer="0.31496062992125984"/>
  <pageSetup paperSize="9" scale="60"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25"/>
  <sheetViews>
    <sheetView view="pageBreakPreview" zoomScale="80" zoomScaleNormal="80" zoomScaleSheetLayoutView="80" workbookViewId="0">
      <pane xSplit="2" ySplit="5" topLeftCell="C6" activePane="bottomRight" state="frozen"/>
      <selection activeCell="A7" sqref="A7"/>
      <selection pane="topRight" activeCell="A7" sqref="A7"/>
      <selection pane="bottomLeft" activeCell="A7" sqref="A7"/>
      <selection pane="bottomRight" activeCell="B15" sqref="B15"/>
    </sheetView>
  </sheetViews>
  <sheetFormatPr defaultRowHeight="13.2"/>
  <cols>
    <col min="1" max="1" width="35.109375" customWidth="1"/>
    <col min="2" max="2" width="32" customWidth="1"/>
    <col min="3" max="3" width="16.109375" bestFit="1" customWidth="1"/>
    <col min="4" max="4" width="35.109375" customWidth="1"/>
    <col min="5" max="6" width="12.77734375" bestFit="1" customWidth="1"/>
    <col min="7" max="7" width="10.33203125" customWidth="1"/>
    <col min="8" max="8" width="28.77734375" customWidth="1"/>
    <col min="13" max="13" width="16" customWidth="1"/>
  </cols>
  <sheetData>
    <row r="1" spans="1:13">
      <c r="M1" s="9" t="s">
        <v>19</v>
      </c>
    </row>
    <row r="2" spans="1:13" ht="21">
      <c r="A2" s="10" t="s">
        <v>18</v>
      </c>
      <c r="B2" s="10"/>
      <c r="C2" s="10"/>
      <c r="D2" s="10"/>
      <c r="E2" s="11"/>
      <c r="F2" s="11"/>
      <c r="G2" s="11"/>
      <c r="H2" s="10"/>
      <c r="I2" s="11"/>
      <c r="J2" s="11"/>
      <c r="K2" s="11"/>
      <c r="L2" s="11"/>
      <c r="M2" s="11"/>
    </row>
    <row r="3" spans="1:13" ht="22.5" customHeight="1"/>
    <row r="4" spans="1:13" ht="27" customHeight="1">
      <c r="A4" s="63" t="s">
        <v>49</v>
      </c>
      <c r="B4" s="63" t="s">
        <v>58</v>
      </c>
      <c r="C4" s="63" t="s">
        <v>0</v>
      </c>
      <c r="D4" s="63" t="s">
        <v>57</v>
      </c>
      <c r="E4" s="65" t="s">
        <v>51</v>
      </c>
      <c r="F4" s="67" t="s">
        <v>52</v>
      </c>
      <c r="G4" s="63" t="s">
        <v>1</v>
      </c>
      <c r="H4" s="71" t="s">
        <v>60</v>
      </c>
      <c r="I4" s="63" t="s">
        <v>2</v>
      </c>
      <c r="J4" s="60" t="s">
        <v>12</v>
      </c>
      <c r="K4" s="61"/>
      <c r="L4" s="62"/>
      <c r="M4" s="58" t="s">
        <v>55</v>
      </c>
    </row>
    <row r="5" spans="1:13" ht="40.5" customHeight="1">
      <c r="A5" s="64"/>
      <c r="B5" s="64"/>
      <c r="C5" s="64"/>
      <c r="D5" s="64"/>
      <c r="E5" s="66"/>
      <c r="F5" s="68"/>
      <c r="G5" s="64"/>
      <c r="H5" s="72"/>
      <c r="I5" s="64"/>
      <c r="J5" s="1" t="s">
        <v>13</v>
      </c>
      <c r="K5" s="1" t="s">
        <v>14</v>
      </c>
      <c r="L5" s="1" t="s">
        <v>15</v>
      </c>
      <c r="M5" s="59"/>
    </row>
    <row r="6" spans="1:13" ht="92.4" hidden="1">
      <c r="A6" s="6" t="s">
        <v>64</v>
      </c>
      <c r="B6" s="6" t="s">
        <v>23</v>
      </c>
      <c r="C6" s="40">
        <v>43263</v>
      </c>
      <c r="D6" s="6" t="s">
        <v>62</v>
      </c>
      <c r="E6" s="27"/>
      <c r="F6" s="27">
        <v>2592000</v>
      </c>
      <c r="G6" s="14"/>
      <c r="H6" s="4" t="s">
        <v>53</v>
      </c>
      <c r="I6" s="35"/>
      <c r="J6" s="38"/>
      <c r="K6" s="38"/>
      <c r="L6" s="8"/>
      <c r="M6" s="2"/>
    </row>
    <row r="7" spans="1:13" ht="92.4" hidden="1">
      <c r="A7" s="4" t="s">
        <v>46</v>
      </c>
      <c r="B7" s="42" t="s">
        <v>23</v>
      </c>
      <c r="C7" s="3">
        <v>43532</v>
      </c>
      <c r="D7" s="18" t="s">
        <v>48</v>
      </c>
      <c r="E7" s="28"/>
      <c r="F7" s="28">
        <v>1192320</v>
      </c>
      <c r="G7" s="7"/>
      <c r="H7" s="4" t="s">
        <v>53</v>
      </c>
      <c r="I7" s="35" t="s">
        <v>8</v>
      </c>
      <c r="J7" s="8"/>
      <c r="K7" s="8"/>
      <c r="L7" s="8"/>
      <c r="M7" s="4"/>
    </row>
    <row r="8" spans="1:13" ht="52.8" hidden="1">
      <c r="A8" s="6" t="s">
        <v>36</v>
      </c>
      <c r="B8" s="42" t="s">
        <v>23</v>
      </c>
      <c r="C8" s="3">
        <v>43532</v>
      </c>
      <c r="D8" s="18" t="s">
        <v>37</v>
      </c>
      <c r="E8" s="27"/>
      <c r="F8" s="27">
        <v>7800000</v>
      </c>
      <c r="G8" s="14"/>
      <c r="H8" s="6" t="s">
        <v>54</v>
      </c>
      <c r="I8" s="35" t="s">
        <v>8</v>
      </c>
      <c r="J8" s="41"/>
      <c r="K8" s="41"/>
      <c r="L8" s="41"/>
      <c r="M8" s="42"/>
    </row>
    <row r="9" spans="1:13" ht="39.6" hidden="1">
      <c r="A9" s="34" t="s">
        <v>83</v>
      </c>
      <c r="B9" s="6" t="s">
        <v>23</v>
      </c>
      <c r="C9" s="36">
        <v>43556</v>
      </c>
      <c r="D9" s="46" t="s">
        <v>84</v>
      </c>
      <c r="E9" s="43"/>
      <c r="F9" s="44">
        <v>1749600</v>
      </c>
      <c r="G9" s="14"/>
      <c r="H9" s="6" t="s">
        <v>85</v>
      </c>
      <c r="I9" s="35" t="s">
        <v>8</v>
      </c>
      <c r="J9" s="38"/>
      <c r="K9" s="38"/>
      <c r="L9" s="38"/>
      <c r="M9" s="6"/>
    </row>
    <row r="10" spans="1:13" ht="45" hidden="1" customHeight="1">
      <c r="A10" s="34" t="s">
        <v>25</v>
      </c>
      <c r="B10" s="6" t="s">
        <v>23</v>
      </c>
      <c r="C10" s="36">
        <v>43556</v>
      </c>
      <c r="D10" s="46" t="s">
        <v>26</v>
      </c>
      <c r="E10" s="43"/>
      <c r="F10" s="44">
        <v>7748000</v>
      </c>
      <c r="G10" s="14"/>
      <c r="H10" s="6" t="s">
        <v>27</v>
      </c>
      <c r="I10" s="35" t="s">
        <v>8</v>
      </c>
      <c r="J10" s="38"/>
      <c r="K10" s="38"/>
      <c r="L10" s="38"/>
      <c r="M10" s="6"/>
    </row>
    <row r="11" spans="1:13" ht="92.4" hidden="1">
      <c r="A11" s="4" t="s">
        <v>46</v>
      </c>
      <c r="B11" s="42" t="s">
        <v>23</v>
      </c>
      <c r="C11" s="3">
        <v>43893</v>
      </c>
      <c r="D11" s="18" t="s">
        <v>48</v>
      </c>
      <c r="E11" s="28"/>
      <c r="F11" s="28">
        <v>1214400</v>
      </c>
      <c r="G11" s="7"/>
      <c r="H11" s="4" t="s">
        <v>53</v>
      </c>
      <c r="I11" s="35" t="s">
        <v>8</v>
      </c>
      <c r="J11" s="8"/>
      <c r="K11" s="8"/>
      <c r="L11" s="8"/>
      <c r="M11" s="4"/>
    </row>
    <row r="12" spans="1:13" ht="52.8" hidden="1">
      <c r="A12" s="6" t="s">
        <v>36</v>
      </c>
      <c r="B12" s="42" t="s">
        <v>23</v>
      </c>
      <c r="C12" s="3">
        <v>43896</v>
      </c>
      <c r="D12" s="18" t="s">
        <v>37</v>
      </c>
      <c r="E12" s="27"/>
      <c r="F12" s="27">
        <v>7800000</v>
      </c>
      <c r="G12" s="14"/>
      <c r="H12" s="6" t="s">
        <v>54</v>
      </c>
      <c r="I12" s="35" t="s">
        <v>8</v>
      </c>
      <c r="J12" s="41"/>
      <c r="K12" s="41"/>
      <c r="L12" s="41"/>
      <c r="M12" s="42"/>
    </row>
    <row r="13" spans="1:13" ht="45" hidden="1" customHeight="1">
      <c r="A13" s="34" t="s">
        <v>25</v>
      </c>
      <c r="B13" s="6" t="s">
        <v>23</v>
      </c>
      <c r="C13" s="36">
        <v>43922</v>
      </c>
      <c r="D13" s="46" t="s">
        <v>26</v>
      </c>
      <c r="E13" s="43"/>
      <c r="F13" s="44">
        <v>9368264</v>
      </c>
      <c r="G13" s="14"/>
      <c r="H13" s="6" t="s">
        <v>27</v>
      </c>
      <c r="I13" s="35" t="s">
        <v>8</v>
      </c>
      <c r="J13" s="38"/>
      <c r="K13" s="38"/>
      <c r="L13" s="38"/>
      <c r="M13" s="6"/>
    </row>
    <row r="14" spans="1:13" ht="45" customHeight="1">
      <c r="A14" s="34" t="s">
        <v>46</v>
      </c>
      <c r="B14" s="6" t="s">
        <v>23</v>
      </c>
      <c r="C14" s="36">
        <v>44272</v>
      </c>
      <c r="D14" s="57" t="s">
        <v>48</v>
      </c>
      <c r="E14" s="43"/>
      <c r="F14" s="44">
        <v>1148400</v>
      </c>
      <c r="G14" s="14"/>
      <c r="H14" s="6" t="s">
        <v>53</v>
      </c>
      <c r="I14" s="35" t="s">
        <v>134</v>
      </c>
      <c r="J14" s="38"/>
      <c r="K14" s="38"/>
      <c r="L14" s="38"/>
      <c r="M14" s="6"/>
    </row>
    <row r="15" spans="1:13" ht="45" customHeight="1">
      <c r="A15" s="34" t="s">
        <v>36</v>
      </c>
      <c r="B15" s="6" t="s">
        <v>23</v>
      </c>
      <c r="C15" s="36">
        <v>44257</v>
      </c>
      <c r="D15" s="57" t="s">
        <v>37</v>
      </c>
      <c r="E15" s="43"/>
      <c r="F15" s="44">
        <v>7800000</v>
      </c>
      <c r="G15" s="14"/>
      <c r="H15" s="6" t="s">
        <v>54</v>
      </c>
      <c r="I15" s="35" t="s">
        <v>134</v>
      </c>
      <c r="J15" s="38"/>
      <c r="K15" s="38"/>
      <c r="L15" s="38"/>
      <c r="M15" s="6"/>
    </row>
    <row r="16" spans="1:13" ht="45" customHeight="1">
      <c r="A16" s="45" t="s">
        <v>45</v>
      </c>
      <c r="B16" s="35"/>
      <c r="C16" s="36"/>
      <c r="D16" s="42"/>
      <c r="E16" s="37"/>
      <c r="F16" s="37"/>
      <c r="G16" s="14"/>
      <c r="H16" s="34"/>
      <c r="I16" s="35"/>
      <c r="J16" s="38"/>
      <c r="K16" s="38"/>
      <c r="L16" s="38"/>
      <c r="M16" s="39"/>
    </row>
    <row r="17" spans="1:13" ht="45" customHeight="1">
      <c r="A17" s="4"/>
      <c r="B17" s="26"/>
      <c r="C17" s="3"/>
      <c r="D17" s="29"/>
      <c r="E17" s="5"/>
      <c r="F17" s="5"/>
      <c r="G17" s="7"/>
      <c r="H17" s="4"/>
      <c r="I17" s="26"/>
      <c r="J17" s="8"/>
      <c r="K17" s="8"/>
      <c r="L17" s="8"/>
      <c r="M17" s="2"/>
    </row>
    <row r="18" spans="1:13" ht="45" customHeight="1">
      <c r="A18" s="4"/>
      <c r="B18" s="1"/>
      <c r="C18" s="3"/>
      <c r="D18" s="6"/>
      <c r="E18" s="27"/>
      <c r="F18" s="27"/>
      <c r="G18" s="7"/>
      <c r="H18" s="4"/>
      <c r="I18" s="8"/>
      <c r="J18" s="8"/>
      <c r="K18" s="8"/>
      <c r="L18" s="8"/>
      <c r="M18" s="2"/>
    </row>
    <row r="19" spans="1:13" ht="45" customHeight="1">
      <c r="A19" s="4"/>
      <c r="B19" s="1"/>
      <c r="C19" s="3"/>
      <c r="D19" s="6"/>
      <c r="E19" s="27"/>
      <c r="F19" s="27"/>
      <c r="G19" s="7"/>
      <c r="H19" s="4"/>
      <c r="I19" s="8"/>
      <c r="J19" s="8"/>
      <c r="K19" s="8"/>
      <c r="L19" s="8"/>
      <c r="M19" s="2"/>
    </row>
    <row r="20" spans="1:13" ht="45" customHeight="1">
      <c r="A20" s="4"/>
      <c r="B20" s="1"/>
      <c r="C20" s="3"/>
      <c r="D20" s="6"/>
      <c r="E20" s="27"/>
      <c r="F20" s="27"/>
      <c r="G20" s="7"/>
      <c r="H20" s="4"/>
      <c r="I20" s="8"/>
      <c r="J20" s="8"/>
      <c r="K20" s="8"/>
      <c r="L20" s="8"/>
      <c r="M20" s="2"/>
    </row>
    <row r="21" spans="1:13" ht="45" customHeight="1">
      <c r="A21" s="4"/>
      <c r="B21" s="1"/>
      <c r="C21" s="3"/>
      <c r="D21" s="6"/>
      <c r="E21" s="27"/>
      <c r="F21" s="27"/>
      <c r="G21" s="7"/>
      <c r="H21" s="4"/>
      <c r="I21" s="8"/>
      <c r="J21" s="8"/>
      <c r="K21" s="8"/>
      <c r="L21" s="8"/>
      <c r="M21" s="2"/>
    </row>
    <row r="22" spans="1:13" ht="45" customHeight="1">
      <c r="A22" s="4"/>
      <c r="B22" s="1"/>
      <c r="C22" s="3"/>
      <c r="D22" s="6"/>
      <c r="E22" s="27"/>
      <c r="F22" s="27"/>
      <c r="G22" s="7"/>
      <c r="H22" s="4"/>
      <c r="I22" s="8"/>
      <c r="J22" s="8"/>
      <c r="K22" s="8"/>
      <c r="L22" s="8"/>
      <c r="M22" s="2"/>
    </row>
    <row r="23" spans="1:13" ht="45" customHeight="1">
      <c r="A23" s="4"/>
      <c r="B23" s="1"/>
      <c r="C23" s="3"/>
      <c r="D23" s="6"/>
      <c r="E23" s="5"/>
      <c r="F23" s="5"/>
      <c r="G23" s="7"/>
      <c r="H23" s="4"/>
      <c r="I23" s="8"/>
      <c r="J23" s="8"/>
      <c r="K23" s="8"/>
      <c r="L23" s="8"/>
      <c r="M23" s="2"/>
    </row>
    <row r="24" spans="1:13" ht="45" customHeight="1">
      <c r="A24" s="4"/>
      <c r="B24" s="1"/>
      <c r="C24" s="3"/>
      <c r="D24" s="6"/>
      <c r="E24" s="5"/>
      <c r="F24" s="5"/>
      <c r="G24" s="7"/>
      <c r="H24" s="4"/>
      <c r="I24" s="8"/>
      <c r="J24" s="8"/>
      <c r="K24" s="8"/>
      <c r="L24" s="8"/>
      <c r="M24" s="2"/>
    </row>
    <row r="25" spans="1:13" ht="45" customHeight="1">
      <c r="A25" s="4"/>
      <c r="B25" s="1"/>
      <c r="C25" s="3"/>
      <c r="D25" s="6"/>
      <c r="E25" s="5"/>
      <c r="F25" s="5"/>
      <c r="G25" s="7"/>
      <c r="H25" s="4"/>
      <c r="I25" s="8"/>
      <c r="J25" s="8"/>
      <c r="K25" s="8"/>
      <c r="L25" s="8"/>
      <c r="M25" s="2"/>
    </row>
  </sheetData>
  <autoFilter ref="A4:M25" xr:uid="{00000000-0009-0000-0000-000003000000}">
    <sortState xmlns:xlrd2="http://schemas.microsoft.com/office/spreadsheetml/2017/richdata2" ref="A7:M22">
      <sortCondition ref="C4:C21"/>
    </sortState>
  </autoFilter>
  <mergeCells count="11">
    <mergeCell ref="M4:M5"/>
    <mergeCell ref="F4:F5"/>
    <mergeCell ref="G4:G5"/>
    <mergeCell ref="I4:I5"/>
    <mergeCell ref="J4:L4"/>
    <mergeCell ref="A4:A5"/>
    <mergeCell ref="B4:B5"/>
    <mergeCell ref="C4:C5"/>
    <mergeCell ref="D4:D5"/>
    <mergeCell ref="H4:H5"/>
    <mergeCell ref="E4:E5"/>
  </mergeCells>
  <phoneticPr fontId="1"/>
  <conditionalFormatting sqref="D10 H10 D13:D15 H13:H15">
    <cfRule type="cellIs" dxfId="3" priority="8" stopIfTrue="1" operator="equal">
      <formula>1</formula>
    </cfRule>
  </conditionalFormatting>
  <conditionalFormatting sqref="D10 H10 D13:D15 H13:H15">
    <cfRule type="cellIs" dxfId="2" priority="7" stopIfTrue="1" operator="equal">
      <formula>1</formula>
    </cfRule>
  </conditionalFormatting>
  <conditionalFormatting sqref="D9 H9">
    <cfRule type="cellIs" dxfId="1" priority="6" stopIfTrue="1" operator="equal">
      <formula>1</formula>
    </cfRule>
  </conditionalFormatting>
  <conditionalFormatting sqref="D9 H9">
    <cfRule type="cellIs" dxfId="0" priority="5" stopIfTrue="1" operator="equal">
      <formula>1</formula>
    </cfRule>
  </conditionalFormatting>
  <pageMargins left="0.39370078740157483" right="0.39370078740157483" top="0.98425196850393704" bottom="0.39370078740157483" header="0.31496062992125984" footer="0.31496062992125984"/>
  <pageSetup paperSize="9" scale="6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競争工事</vt:lpstr>
      <vt:lpstr>競争物品役務</vt:lpstr>
      <vt:lpstr>随契工事</vt:lpstr>
      <vt:lpstr>随契物品役務</vt:lpstr>
      <vt:lpstr>競争物品役務!Print_Area</vt:lpstr>
      <vt:lpstr>競争工事!Print_Titles</vt:lpstr>
      <vt:lpstr>競争物品役務!Print_Titles</vt:lpstr>
      <vt:lpstr>随契工事!Print_Titles</vt:lpstr>
      <vt:lpstr>随契物品役務!Print_Titles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 USER</dc:creator>
  <cp:lastModifiedBy>中村　賢太郎／Nakamura,Kentaro</cp:lastModifiedBy>
  <cp:lastPrinted>2021-08-03T00:22:31Z</cp:lastPrinted>
  <dcterms:created xsi:type="dcterms:W3CDTF">2008-08-26T06:22:14Z</dcterms:created>
  <dcterms:modified xsi:type="dcterms:W3CDTF">2021-09-14T03:05:00Z</dcterms:modified>
</cp:coreProperties>
</file>